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sharedStrings.xml" ContentType="application/vnd.openxmlformats-officedocument.spreadsheetml.sharedStrings+xml"/>
  <Override PartName="/xl/media/image1.jpeg" ContentType="image/jpeg"/>
  <Override PartName="/xl/drawings/drawing1.xml" ContentType="application/vnd.openxmlformats-officedocument.drawing+xml"/>
  <Override PartName="/xl/drawings/drawing2.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charts/chart1.xml" ContentType="application/vnd.openxmlformats-officedocument.drawingml.chart+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yclone efficiency estimation" sheetId="1" state="visible" r:id="rId2"/>
    <sheet name="Lapple" sheetId="2" state="visible" r:id="rId3"/>
    <sheet name="Conversion grains ft3" sheetId="3" state="visible" r:id="rId4"/>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<sst xmlns="http://schemas.openxmlformats.org/spreadsheetml/2006/main" count="80" uniqueCount="58">
  <si>
    <t xml:space="preserve">FOR EDUCATIONAL PURPOSE ONLY – DO NOT USE THIS METHOD FOR DETAIL DESIGN – ALWAYS CONSULT A REPUTABLE SUPPLIER FOR DETAIL DESIGN</t>
  </si>
  <si>
    <t xml:space="preserve">Cyclone Efficiency Estimation</t>
  </si>
  <si>
    <t xml:space="preserve">To modify</t>
  </si>
  <si>
    <t xml:space="preserve">Read from abacus</t>
  </si>
  <si>
    <t xml:space="preserve">Calculated</t>
  </si>
  <si>
    <t xml:space="preserve">Step 1 : Gather input data</t>
  </si>
  <si>
    <t xml:space="preserve">Cyclone characteristics</t>
  </si>
  <si>
    <t xml:space="preserve">Cyclone diameter</t>
  </si>
  <si>
    <t xml:space="preserve">D</t>
  </si>
  <si>
    <t xml:space="preserve">m</t>
  </si>
  <si>
    <t xml:space="preserve">ft</t>
  </si>
  <si>
    <t xml:space="preserve">Cyclone inlet width</t>
  </si>
  <si>
    <t xml:space="preserve">Bc</t>
  </si>
  <si>
    <t xml:space="preserve">Note : usually one quarter of diameter for standard cyclones</t>
  </si>
  <si>
    <t xml:space="preserve">Effective turns</t>
  </si>
  <si>
    <t xml:space="preserve">nt</t>
  </si>
  <si>
    <t xml:space="preserve">'-</t>
  </si>
  <si>
    <t xml:space="preserve">Gas characteristics</t>
  </si>
  <si>
    <t xml:space="preserve">Viscosity of the gas</t>
  </si>
  <si>
    <t xml:space="preserve">mu</t>
  </si>
  <si>
    <t xml:space="preserve">Pa.s</t>
  </si>
  <si>
    <t xml:space="preserve">lb/ft.s</t>
  </si>
  <si>
    <t xml:space="preserve">Density of the gas</t>
  </si>
  <si>
    <t xml:space="preserve">rho_g</t>
  </si>
  <si>
    <t xml:space="preserve">kg/m3</t>
  </si>
  <si>
    <t xml:space="preserve">lb/ft3</t>
  </si>
  <si>
    <t xml:space="preserve">Particles characteristics</t>
  </si>
  <si>
    <t xml:space="preserve">Density of particles</t>
  </si>
  <si>
    <t xml:space="preserve">rho_p</t>
  </si>
  <si>
    <t xml:space="preserve">Mean diameter of particles</t>
  </si>
  <si>
    <t xml:space="preserve">dp</t>
  </si>
  <si>
    <t xml:space="preserve">microns</t>
  </si>
  <si>
    <t xml:space="preserve">Gas flow characteristics</t>
  </si>
  <si>
    <t xml:space="preserve">Inlet load</t>
  </si>
  <si>
    <t xml:space="preserve">grains/m3</t>
  </si>
  <si>
    <t xml:space="preserve">Inlet velocity</t>
  </si>
  <si>
    <t xml:space="preserve">vi</t>
  </si>
  <si>
    <t xml:space="preserve">m/s</t>
  </si>
  <si>
    <t xml:space="preserve">ft/s</t>
  </si>
  <si>
    <t xml:space="preserve">Step 2 : Calculate the cut diameter</t>
  </si>
  <si>
    <t xml:space="preserve">Cut diameter</t>
  </si>
  <si>
    <t xml:space="preserve">dpc</t>
  </si>
  <si>
    <t xml:space="preserve">Step 3 : Calculate the particle size ratio</t>
  </si>
  <si>
    <t xml:space="preserve">Particle size ratio</t>
  </si>
  <si>
    <t xml:space="preserve">dp/dpc</t>
  </si>
  <si>
    <t xml:space="preserve">Step 4 : Determine collection efficiency</t>
  </si>
  <si>
    <t xml:space="preserve">Collection efficiency estimation</t>
  </si>
  <si>
    <t xml:space="preserve">Please confirm the calculation with the sheet “Lapple”</t>
  </si>
  <si>
    <t xml:space="preserve">Step 5 : Calculate loading at outlet of cyclone</t>
  </si>
  <si>
    <t xml:space="preserve">Outlet load estimation</t>
  </si>
  <si>
    <t xml:space="preserve">If you spot a mistake or wish to suggest an improvement, please contact admin@powderprocess.net</t>
  </si>
  <si>
    <t xml:space="preserve">Copyright www.PowderProcess.net</t>
  </si>
  <si>
    <t xml:space="preserve">The content of PowderProcess.net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</si>
  <si>
    <t xml:space="preserve">Particle size ratio, dp/dpc</t>
  </si>
  <si>
    <t xml:space="preserve">Collection efficiency (%)</t>
  </si>
  <si>
    <t xml:space="preserve">Inlet load units conversion</t>
  </si>
  <si>
    <t xml:space="preserve">Known</t>
  </si>
  <si>
    <t xml:space="preserve">grains/ft3</t>
  </si>
</sst>
</file>

<file path=xl/styles.xml><?xml version="1.0" encoding="utf-8"?>
<styleSheet xmlns="http://schemas.openxmlformats.org/spreadsheetml/2006/main">
  <numFmts count="7">
    <numFmt numFmtId="164" formatCode="General"/>
    <numFmt numFmtId="165" formatCode="0.00"/>
    <numFmt numFmtId="166" formatCode="0.00E+00"/>
    <numFmt numFmtId="167" formatCode="0.000"/>
    <numFmt numFmtId="168" formatCode="0.00%"/>
    <numFmt numFmtId="169" formatCode="0.000000"/>
    <numFmt numFmtId="170" formatCode="General"/>
  </numFmts>
  <fonts count="14">
    <font>
      <sz val="10"/>
      <name val="Arial"/>
      <family val="2"/>
      <charset val="134"/>
    </font>
    <font>
      <sz val="10"/>
      <name val="Arial"/>
      <family val="0"/>
    </font>
    <font>
      <sz val="10"/>
      <name val="Arial"/>
      <family val="0"/>
    </font>
    <font>
      <sz val="10"/>
      <name val="Arial"/>
      <family val="0"/>
    </font>
    <font>
      <b val="true"/>
      <sz val="14"/>
      <name val="Arial"/>
      <family val="2"/>
      <charset val="134"/>
    </font>
    <font>
      <b val="true"/>
      <sz val="11"/>
      <color rgb="FF1F497D"/>
      <name val="Calibri"/>
      <family val="2"/>
      <charset val="134"/>
    </font>
    <font>
      <b val="true"/>
      <sz val="11"/>
      <color rgb="FFFF0000"/>
      <name val="Calibri"/>
      <family val="2"/>
      <charset val="134"/>
    </font>
    <font>
      <b val="true"/>
      <sz val="10"/>
      <name val="Arial"/>
      <family val="2"/>
      <charset val="134"/>
    </font>
    <font>
      <sz val="10"/>
      <color rgb="FF0000FF"/>
      <name val="Arial"/>
      <family val="2"/>
      <charset val="134"/>
    </font>
    <font>
      <sz val="10"/>
      <name val="Times New Roman"/>
      <family val="1"/>
      <charset val="134"/>
    </font>
    <font>
      <i val="true"/>
      <sz val="7"/>
      <name val="Times New Roman"/>
      <family val="1"/>
      <charset val="134"/>
    </font>
    <font>
      <sz val="13"/>
      <name val="Arial"/>
      <family val="2"/>
    </font>
    <font>
      <sz val="10"/>
      <name val="Arial"/>
      <family val="2"/>
    </font>
    <font>
      <sz val="9"/>
      <name val="Arial"/>
      <family val="2"/>
    </font>
  </fonts>
  <fills count="6">
    <fill>
      <patternFill patternType="none"/>
    </fill>
    <fill>
      <patternFill patternType="gray125"/>
    </fill>
    <fill>
      <patternFill patternType="solid">
        <fgColor rgb="FFF10D0C"/>
        <bgColor rgb="FFFF0000"/>
      </patternFill>
    </fill>
    <fill>
      <patternFill patternType="solid">
        <fgColor rgb="FFEBF1DE"/>
        <bgColor rgb="FFDEE6EF"/>
      </patternFill>
    </fill>
    <fill>
      <patternFill patternType="solid">
        <fgColor rgb="FFDEE6EF"/>
        <bgColor rgb="FFDDDDDD"/>
      </patternFill>
    </fill>
    <fill>
      <patternFill patternType="solid">
        <fgColor rgb="FFFCD5B5"/>
        <bgColor rgb="FFDDDDDD"/>
      </patternFill>
    </fill>
  </fills>
  <borders count="3">
    <border diagonalUp="false" diagonalDown="false">
      <left/>
      <right/>
      <top/>
      <bottom/>
      <diagonal/>
    </border>
    <border diagonalUp="false" diagonalDown="false">
      <left style="hair"/>
      <right style="hair"/>
      <top style="hair"/>
      <bottom style="hair"/>
      <diagonal/>
    </border>
    <border diagonalUp="false" diagonalDown="false">
      <left style="hair"/>
      <right style="hair"/>
      <top style="hair"/>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0" fillId="2" borderId="0" xfId="0" applyFont="true" applyBorder="false" applyAlignment="false" applyProtection="true">
      <alignment horizontal="general" vertical="bottom" textRotation="0" wrapText="false" indent="0" shrinkToFit="false"/>
      <protection locked="true" hidden="false"/>
    </xf>
    <xf numFmtId="164" fontId="0" fillId="2" borderId="0" xfId="0" applyFont="false" applyBorder="false" applyAlignment="false" applyProtection="true">
      <alignment horizontal="general" vertical="bottom" textRotation="0" wrapText="false" indent="0" shrinkToFit="false"/>
      <protection locked="true" hidden="false"/>
    </xf>
    <xf numFmtId="164" fontId="0" fillId="0" borderId="1" xfId="0" applyFont="fals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4" fontId="5" fillId="3" borderId="0" xfId="0" applyFont="true" applyBorder="false" applyAlignment="false" applyProtection="true">
      <alignment horizontal="general" vertical="bottom" textRotation="0" wrapText="false" indent="0" shrinkToFit="false"/>
      <protection locked="true" hidden="false"/>
    </xf>
    <xf numFmtId="164" fontId="5" fillId="4" borderId="0" xfId="0" applyFont="true" applyBorder="false" applyAlignment="false" applyProtection="true">
      <alignment horizontal="general" vertical="bottom" textRotation="0" wrapText="false" indent="0" shrinkToFit="false"/>
      <protection locked="true" hidden="false"/>
    </xf>
    <xf numFmtId="164" fontId="6" fillId="5" borderId="0" xfId="0" applyFont="true" applyBorder="false" applyAlignment="false" applyProtection="true">
      <alignment horizontal="general" vertical="bottom" textRotation="0" wrapText="false" indent="0" shrinkToFit="false"/>
      <protection locked="true" hidden="false"/>
    </xf>
    <xf numFmtId="164" fontId="7" fillId="0" borderId="2" xfId="0" applyFont="true" applyBorder="true" applyAlignment="true" applyProtection="true">
      <alignment horizontal="center" vertical="center" textRotation="0" wrapText="false" indent="0" shrinkToFit="false"/>
      <protection locked="true" hidden="false"/>
    </xf>
    <xf numFmtId="164" fontId="7" fillId="0" borderId="0" xfId="0" applyFont="true" applyBorder="false" applyAlignment="false" applyProtection="true">
      <alignment horizontal="general" vertical="bottom" textRotation="0" wrapText="false" indent="0" shrinkToFit="false"/>
      <protection locked="true" hidden="false"/>
    </xf>
    <xf numFmtId="164" fontId="7" fillId="0" borderId="1" xfId="0"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false" applyProtection="true">
      <alignment horizontal="general" vertical="bottom" textRotation="0" wrapText="false" indent="0" shrinkToFit="false"/>
      <protection locked="true" hidden="false"/>
    </xf>
    <xf numFmtId="164" fontId="5" fillId="3" borderId="1" xfId="0" applyFont="true" applyBorder="true" applyAlignment="false" applyProtection="true">
      <alignment horizontal="general" vertical="bottom" textRotation="0" wrapText="false" indent="0" shrinkToFit="false"/>
      <protection locked="false" hidden="false"/>
    </xf>
    <xf numFmtId="165" fontId="6" fillId="5" borderId="1" xfId="0" applyFont="true" applyBorder="true" applyAlignment="false" applyProtection="true">
      <alignment horizontal="general" vertical="bottom" textRotation="0" wrapText="false" indent="0" shrinkToFit="false"/>
      <protection locked="true" hidden="false"/>
    </xf>
    <xf numFmtId="166" fontId="5" fillId="3" borderId="1" xfId="0" applyFont="true" applyBorder="true" applyAlignment="false" applyProtection="true">
      <alignment horizontal="general" vertical="bottom" textRotation="0" wrapText="false" indent="0" shrinkToFit="false"/>
      <protection locked="false" hidden="false"/>
    </xf>
    <xf numFmtId="166" fontId="6" fillId="5" borderId="1" xfId="0" applyFont="true" applyBorder="true" applyAlignment="false" applyProtection="true">
      <alignment horizontal="general" vertical="bottom" textRotation="0" wrapText="false" indent="0" shrinkToFit="false"/>
      <protection locked="true" hidden="false"/>
    </xf>
    <xf numFmtId="167" fontId="6" fillId="5" borderId="1" xfId="0" applyFont="true" applyBorder="true" applyAlignment="false" applyProtection="true">
      <alignment horizontal="general" vertical="bottom" textRotation="0" wrapText="false" indent="0" shrinkToFit="false"/>
      <protection locked="true" hidden="false"/>
    </xf>
    <xf numFmtId="168" fontId="6" fillId="5" borderId="1" xfId="0" applyFont="true" applyBorder="true" applyAlignment="false" applyProtection="true">
      <alignment horizontal="general" vertical="bottom" textRotation="0" wrapText="false" indent="0" shrinkToFit="false"/>
      <protection locked="true" hidden="false"/>
    </xf>
    <xf numFmtId="164" fontId="5" fillId="4" borderId="0" xfId="0" applyFont="true" applyBorder="false" applyAlignment="true" applyProtection="true">
      <alignment horizontal="center" vertical="center" textRotation="0" wrapText="false" indent="0" shrinkToFit="false"/>
      <protection locked="true" hidden="false"/>
    </xf>
    <xf numFmtId="169" fontId="6" fillId="5" borderId="1" xfId="0" applyFont="true" applyBorder="true" applyAlignment="false" applyProtection="true">
      <alignment horizontal="general" vertical="bottom" textRotation="0" wrapText="false" indent="0" shrinkToFit="false"/>
      <protection locked="true" hidden="false"/>
    </xf>
    <xf numFmtId="164" fontId="8" fillId="0" borderId="0" xfId="0" applyFont="true" applyBorder="false" applyAlignment="false" applyProtection="true">
      <alignment horizontal="general" vertical="bottom"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10" fillId="0" borderId="0"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70" fontId="6" fillId="5" borderId="1"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EBF1DE"/>
      <rgbColor rgb="FFFF0000"/>
      <rgbColor rgb="FF00FF00"/>
      <rgbColor rgb="FF0000FF"/>
      <rgbColor rgb="FFFFFF00"/>
      <rgbColor rgb="FFFF00FF"/>
      <rgbColor rgb="FF00FFFF"/>
      <rgbColor rgb="FF800000"/>
      <rgbColor rgb="FF008000"/>
      <rgbColor rgb="FF000080"/>
      <rgbColor rgb="FF808000"/>
      <rgbColor rgb="FF800080"/>
      <rgbColor rgb="FF008080"/>
      <rgbColor rgb="FFB3B3B3"/>
      <rgbColor rgb="FF808080"/>
      <rgbColor rgb="FF9999FF"/>
      <rgbColor rgb="FF993366"/>
      <rgbColor rgb="FFFFFFD7"/>
      <rgbColor rgb="FFDEE6E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5"/>
      <rgbColor rgb="FF3366FF"/>
      <rgbColor rgb="FF33CCCC"/>
      <rgbColor rgb="FF99CC00"/>
      <rgbColor rgb="FFFFCC00"/>
      <rgbColor rgb="FFFF9900"/>
      <rgbColor rgb="FFFF6600"/>
      <rgbColor rgb="FF666699"/>
      <rgbColor rgb="FF969696"/>
      <rgbColor rgb="FF004586"/>
      <rgbColor rgb="FF339966"/>
      <rgbColor rgb="FF003300"/>
      <rgbColor rgb="FF333300"/>
      <rgbColor rgb="FFF10D0C"/>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pc="-1" strike="noStrike">
                <a:latin typeface="Arial"/>
              </a:defRPr>
            </a:pPr>
            <a:r>
              <a:rPr b="0" sz="1300" spc="-1" strike="noStrike">
                <a:latin typeface="Arial"/>
              </a:rPr>
              <a:t>Collection efficiency of a cyclone
Lapple's curve</a:t>
            </a:r>
          </a:p>
        </c:rich>
      </c:tx>
      <c:overlay val="0"/>
      <c:spPr>
        <a:noFill/>
        <a:ln w="0">
          <a:noFill/>
        </a:ln>
      </c:spPr>
    </c:title>
    <c:autoTitleDeleted val="0"/>
    <c:plotArea>
      <c:layout>
        <c:manualLayout>
          <c:layoutTarget val="inner"/>
          <c:xMode val="edge"/>
          <c:yMode val="edge"/>
          <c:x val="0.0734467717216175"/>
          <c:y val="0.17989378964449"/>
          <c:w val="0.897748261091681"/>
          <c:h val="0.727688449623838"/>
        </c:manualLayout>
      </c:layout>
      <c:scatterChart>
        <c:scatterStyle val="line"/>
        <c:varyColors val="0"/>
        <c:ser>
          <c:idx val="0"/>
          <c:order val="0"/>
          <c:tx>
            <c:strRef>
              <c:f>Lapple!$C$10</c:f>
              <c:strCache>
                <c:ptCount val="1"/>
                <c:pt idx="0">
                  <c:v>Collection efficiency (%)</c:v>
                </c:pt>
              </c:strCache>
            </c:strRef>
          </c:tx>
          <c:spPr>
            <a:solidFill>
              <a:srgbClr val="004586"/>
            </a:solidFill>
            <a:ln w="28800">
              <a:solidFill>
                <a:srgbClr val="004586"/>
              </a:solidFill>
              <a:round/>
            </a:ln>
          </c:spPr>
          <c:marker>
            <c:symbol val="none"/>
          </c:marker>
          <c:dLbls>
            <c:txPr>
              <a:bodyPr wrap="none"/>
              <a:lstStyle/>
              <a:p>
                <a:pPr>
                  <a:defRPr b="0" sz="1000" spc="-1" strike="noStrike">
                    <a:latin typeface="Arial"/>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xVal>
            <c:numRef>
              <c:f>Lapple!$B$11:$B$20</c:f>
              <c:numCache>
                <c:formatCode>General</c:formatCode>
                <c:ptCount val="10"/>
                <c:pt idx="0">
                  <c:v>0.32</c:v>
                </c:pt>
                <c:pt idx="1">
                  <c:v>0.5</c:v>
                </c:pt>
                <c:pt idx="2">
                  <c:v>0.8</c:v>
                </c:pt>
                <c:pt idx="3">
                  <c:v>0.9</c:v>
                </c:pt>
                <c:pt idx="4">
                  <c:v>1</c:v>
                </c:pt>
                <c:pt idx="5">
                  <c:v>1.5</c:v>
                </c:pt>
                <c:pt idx="6">
                  <c:v>2</c:v>
                </c:pt>
                <c:pt idx="7">
                  <c:v>3</c:v>
                </c:pt>
                <c:pt idx="8">
                  <c:v>6</c:v>
                </c:pt>
                <c:pt idx="9">
                  <c:v>10</c:v>
                </c:pt>
              </c:numCache>
            </c:numRef>
          </c:xVal>
          <c:yVal>
            <c:numRef>
              <c:f>Lapple!$C$11:$C$20</c:f>
              <c:numCache>
                <c:formatCode>General</c:formatCode>
                <c:ptCount val="10"/>
                <c:pt idx="0">
                  <c:v>10</c:v>
                </c:pt>
                <c:pt idx="1">
                  <c:v>20</c:v>
                </c:pt>
                <c:pt idx="2">
                  <c:v>39</c:v>
                </c:pt>
                <c:pt idx="3">
                  <c:v>45</c:v>
                </c:pt>
                <c:pt idx="4">
                  <c:v>50</c:v>
                </c:pt>
                <c:pt idx="5">
                  <c:v>70</c:v>
                </c:pt>
                <c:pt idx="6">
                  <c:v>80</c:v>
                </c:pt>
                <c:pt idx="7">
                  <c:v>90</c:v>
                </c:pt>
                <c:pt idx="8">
                  <c:v>97</c:v>
                </c:pt>
                <c:pt idx="9">
                  <c:v>100</c:v>
                </c:pt>
              </c:numCache>
            </c:numRef>
          </c:yVal>
          <c:smooth val="1"/>
        </c:ser>
        <c:axId val="25256235"/>
        <c:axId val="3409023"/>
      </c:scatterChart>
      <c:valAx>
        <c:axId val="25256235"/>
        <c:scaling>
          <c:logBase val="10"/>
          <c:orientation val="minMax"/>
        </c:scaling>
        <c:delete val="0"/>
        <c:axPos val="b"/>
        <c:majorGridlines>
          <c:spPr>
            <a:ln w="0">
              <a:solidFill>
                <a:srgbClr val="b3b3b3"/>
              </a:solidFill>
            </a:ln>
          </c:spPr>
        </c:majorGridlines>
        <c:minorGridlines>
          <c:spPr>
            <a:ln w="0">
              <a:solidFill>
                <a:srgbClr val="dddddd"/>
              </a:solidFill>
            </a:ln>
          </c:spPr>
        </c:minorGridlines>
        <c:title>
          <c:tx>
            <c:rich>
              <a:bodyPr rot="0"/>
              <a:lstStyle/>
              <a:p>
                <a:pPr>
                  <a:defRPr b="0" sz="900" spc="-1" strike="noStrike">
                    <a:latin typeface="Arial"/>
                  </a:defRPr>
                </a:pPr>
                <a:r>
                  <a:rPr b="0" sz="900" spc="-1" strike="noStrike">
                    <a:latin typeface="Arial"/>
                  </a:rPr>
                  <a:t>Particle size ratio dp/dpc</a:t>
                </a:r>
              </a:p>
            </c:rich>
          </c:tx>
          <c:overlay val="0"/>
          <c:spPr>
            <a:noFill/>
            <a:ln w="0">
              <a:noFill/>
            </a:ln>
          </c:spPr>
        </c:title>
        <c:numFmt formatCode="General" sourceLinked="0"/>
        <c:majorTickMark val="out"/>
        <c:minorTickMark val="none"/>
        <c:tickLblPos val="nextTo"/>
        <c:spPr>
          <a:ln w="0">
            <a:solidFill>
              <a:srgbClr val="b3b3b3"/>
            </a:solidFill>
          </a:ln>
        </c:spPr>
        <c:txPr>
          <a:bodyPr/>
          <a:lstStyle/>
          <a:p>
            <a:pPr>
              <a:defRPr b="0" sz="1000" spc="-1" strike="noStrike">
                <a:latin typeface="Arial"/>
              </a:defRPr>
            </a:pPr>
          </a:p>
        </c:txPr>
        <c:crossAx val="3409023"/>
        <c:crosses val="autoZero"/>
        <c:crossBetween val="midCat"/>
      </c:valAx>
      <c:valAx>
        <c:axId val="3409023"/>
        <c:scaling>
          <c:logBase val="10"/>
          <c:orientation val="minMax"/>
          <c:min val="10"/>
        </c:scaling>
        <c:delete val="0"/>
        <c:axPos val="l"/>
        <c:majorGridlines>
          <c:spPr>
            <a:ln w="0">
              <a:solidFill>
                <a:srgbClr val="b3b3b3"/>
              </a:solidFill>
            </a:ln>
          </c:spPr>
        </c:majorGridlines>
        <c:minorGridlines>
          <c:spPr>
            <a:ln w="0">
              <a:solidFill>
                <a:srgbClr val="dddddd"/>
              </a:solidFill>
            </a:ln>
          </c:spPr>
        </c:minorGridlines>
        <c:title>
          <c:tx>
            <c:rich>
              <a:bodyPr rot="-5400000"/>
              <a:lstStyle/>
              <a:p>
                <a:pPr>
                  <a:defRPr b="0" sz="900" spc="-1" strike="noStrike">
                    <a:latin typeface="Arial"/>
                  </a:defRPr>
                </a:pPr>
                <a:r>
                  <a:rPr b="0" sz="900" spc="-1" strike="noStrike">
                    <a:latin typeface="Arial"/>
                  </a:rPr>
                  <a:t>Collection efficiency (%)</a:t>
                </a:r>
              </a:p>
            </c:rich>
          </c:tx>
          <c:overlay val="0"/>
          <c:spPr>
            <a:noFill/>
            <a:ln w="0">
              <a:noFill/>
            </a:ln>
          </c:spPr>
        </c:title>
        <c:numFmt formatCode="General" sourceLinked="0"/>
        <c:majorTickMark val="out"/>
        <c:minorTickMark val="none"/>
        <c:tickLblPos val="nextTo"/>
        <c:spPr>
          <a:ln w="0">
            <a:solidFill>
              <a:srgbClr val="b3b3b3"/>
            </a:solidFill>
          </a:ln>
        </c:spPr>
        <c:txPr>
          <a:bodyPr/>
          <a:lstStyle/>
          <a:p>
            <a:pPr>
              <a:defRPr b="0" sz="1000" spc="-1" strike="noStrike">
                <a:latin typeface="Arial"/>
              </a:defRPr>
            </a:pPr>
          </a:p>
        </c:txPr>
        <c:crossAx val="25256235"/>
        <c:crosses val="autoZero"/>
        <c:crossBetween val="midCat"/>
      </c:valAx>
      <c:spPr>
        <a:solidFill>
          <a:srgbClr val="ffffd7"/>
        </a:solidFill>
        <a:ln w="0">
          <a:solidFill>
            <a:srgbClr val="b3b3b3"/>
          </a:solidFill>
        </a:ln>
      </c:spPr>
    </c:plotArea>
    <c:plotVisOnly val="1"/>
    <c:dispBlanksAs val="span"/>
  </c:chart>
  <c:spPr>
    <a:solidFill>
      <a:srgbClr val="ffffff"/>
    </a:solidFill>
    <a:ln w="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jpeg"/>
</Relationships>
</file>

<file path=xl/drawings/_rels/drawing2.xml.rels><?xml version="1.0" encoding="UTF-8"?>
<Relationships xmlns="http://schemas.openxmlformats.org/package/2006/relationships"><Relationship Id="rId1" Type="http://schemas.openxmlformats.org/officeDocument/2006/relationships/chart" Target="../charts/chart1.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2165760</xdr:colOff>
      <xdr:row>2</xdr:row>
      <xdr:rowOff>19080</xdr:rowOff>
    </xdr:from>
    <xdr:to>
      <xdr:col>6</xdr:col>
      <xdr:colOff>429120</xdr:colOff>
      <xdr:row>5</xdr:row>
      <xdr:rowOff>131040</xdr:rowOff>
    </xdr:to>
    <xdr:pic>
      <xdr:nvPicPr>
        <xdr:cNvPr id="0" name="Image 1" descr=""/>
        <xdr:cNvPicPr/>
      </xdr:nvPicPr>
      <xdr:blipFill>
        <a:blip r:embed="rId1"/>
        <a:stretch/>
      </xdr:blipFill>
      <xdr:spPr>
        <a:xfrm>
          <a:off x="2986200" y="344160"/>
          <a:ext cx="6140520" cy="59976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151560</xdr:colOff>
      <xdr:row>0</xdr:row>
      <xdr:rowOff>144360</xdr:rowOff>
    </xdr:from>
    <xdr:to>
      <xdr:col>11</xdr:col>
      <xdr:colOff>357480</xdr:colOff>
      <xdr:row>30</xdr:row>
      <xdr:rowOff>147960</xdr:rowOff>
    </xdr:to>
    <xdr:graphicFrame>
      <xdr:nvGraphicFramePr>
        <xdr:cNvPr id="1" name=""/>
        <xdr:cNvGraphicFramePr/>
      </xdr:nvGraphicFramePr>
      <xdr:xfrm>
        <a:off x="151560" y="144360"/>
        <a:ext cx="9160560" cy="488052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admin@powderprocess.net"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J51"/>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B7" activeCellId="0" sqref="B7"/>
    </sheetView>
  </sheetViews>
  <sheetFormatPr defaultColWidth="11.640625" defaultRowHeight="12.8" zeroHeight="false" outlineLevelRow="0" outlineLevelCol="0"/>
  <cols>
    <col collapsed="false" customWidth="false" hidden="false" outlineLevel="0" max="1" min="1" style="1" width="11.63"/>
    <col collapsed="false" customWidth="true" hidden="false" outlineLevel="0" max="2" min="2" style="1" width="35.43"/>
    <col collapsed="false" customWidth="true" hidden="false" outlineLevel="0" max="3" min="3" style="1" width="10.92"/>
    <col collapsed="false" customWidth="true" hidden="false" outlineLevel="0" max="4" min="4" style="1" width="42.2"/>
    <col collapsed="false" customWidth="true" hidden="false" outlineLevel="0" max="5" min="5" style="1" width="9.72"/>
    <col collapsed="false" customWidth="true" hidden="false" outlineLevel="0" max="6" min="6" style="1" width="13.37"/>
    <col collapsed="false" customWidth="true" hidden="false" outlineLevel="0" max="7" min="7" style="1" width="8.14"/>
    <col collapsed="false" customWidth="true" hidden="false" outlineLevel="0" max="8" min="8" style="1" width="8.71"/>
    <col collapsed="false" customWidth="true" hidden="false" outlineLevel="0" max="9" min="9" style="1" width="7.34"/>
    <col collapsed="false" customWidth="true" hidden="false" outlineLevel="0" max="10" min="10" style="1" width="10.35"/>
    <col collapsed="false" customWidth="true" hidden="false" outlineLevel="0" max="11" min="11" style="1" width="8.14"/>
    <col collapsed="false" customWidth="false" hidden="false" outlineLevel="0" max="12" min="12" style="1" width="11.63"/>
    <col collapsed="false" customWidth="true" hidden="false" outlineLevel="0" max="13" min="13" style="1" width="9.59"/>
    <col collapsed="false" customWidth="false" hidden="false" outlineLevel="0" max="1024" min="14" style="1" width="11.63"/>
  </cols>
  <sheetData>
    <row r="1" s="3" customFormat="true" ht="12.8" hidden="false" customHeight="false" outlineLevel="0" collapsed="false">
      <c r="A1" s="2" t="s">
        <v>0</v>
      </c>
    </row>
    <row r="3" customFormat="false" ht="12.8" hidden="false" customHeight="false" outlineLevel="0" collapsed="false">
      <c r="B3" s="4"/>
      <c r="C3" s="4"/>
      <c r="D3" s="4"/>
      <c r="E3" s="4"/>
      <c r="F3" s="4"/>
      <c r="G3" s="4"/>
      <c r="H3" s="4"/>
      <c r="I3" s="4"/>
      <c r="J3" s="4"/>
    </row>
    <row r="4" customFormat="false" ht="12.8" hidden="false" customHeight="false" outlineLevel="0" collapsed="false">
      <c r="B4" s="4"/>
      <c r="C4" s="4"/>
      <c r="D4" s="4"/>
      <c r="E4" s="4"/>
      <c r="F4" s="4"/>
      <c r="G4" s="4"/>
      <c r="H4" s="4"/>
      <c r="I4" s="4"/>
      <c r="J4" s="4"/>
    </row>
    <row r="5" customFormat="false" ht="12.8" hidden="false" customHeight="false" outlineLevel="0" collapsed="false">
      <c r="B5" s="4"/>
      <c r="C5" s="4"/>
      <c r="D5" s="4"/>
      <c r="E5" s="4"/>
      <c r="F5" s="4"/>
      <c r="G5" s="4"/>
      <c r="H5" s="4"/>
      <c r="I5" s="4"/>
      <c r="J5" s="4"/>
    </row>
    <row r="6" customFormat="false" ht="12.8" hidden="false" customHeight="false" outlineLevel="0" collapsed="false">
      <c r="B6" s="4"/>
      <c r="C6" s="4"/>
      <c r="D6" s="4"/>
      <c r="E6" s="4"/>
      <c r="F6" s="4"/>
      <c r="G6" s="4"/>
      <c r="H6" s="4"/>
      <c r="I6" s="4"/>
      <c r="J6" s="4"/>
    </row>
    <row r="7" customFormat="false" ht="12.8" hidden="false" customHeight="true" outlineLevel="0" collapsed="false">
      <c r="B7" s="5" t="s">
        <v>1</v>
      </c>
      <c r="C7" s="5"/>
      <c r="D7" s="5"/>
      <c r="E7" s="5"/>
      <c r="F7" s="5"/>
      <c r="G7" s="5"/>
      <c r="H7" s="5"/>
      <c r="I7" s="5"/>
      <c r="J7" s="5"/>
    </row>
    <row r="8" customFormat="false" ht="12.8" hidden="false" customHeight="false" outlineLevel="0" collapsed="false">
      <c r="B8" s="5"/>
      <c r="C8" s="5"/>
      <c r="D8" s="5"/>
      <c r="E8" s="5"/>
      <c r="F8" s="5"/>
      <c r="G8" s="5"/>
      <c r="H8" s="5"/>
      <c r="I8" s="5"/>
      <c r="J8" s="5"/>
    </row>
    <row r="9" customFormat="false" ht="12.8" hidden="false" customHeight="false" outlineLevel="0" collapsed="false">
      <c r="B9" s="5"/>
      <c r="C9" s="5"/>
      <c r="D9" s="5"/>
      <c r="E9" s="5"/>
      <c r="F9" s="5"/>
      <c r="G9" s="5"/>
      <c r="H9" s="5"/>
      <c r="I9" s="5"/>
      <c r="J9" s="5"/>
    </row>
    <row r="10" customFormat="false" ht="12.8" hidden="false" customHeight="false" outlineLevel="0" collapsed="false">
      <c r="B10" s="5"/>
      <c r="C10" s="5"/>
      <c r="D10" s="5"/>
      <c r="E10" s="5"/>
      <c r="F10" s="5"/>
      <c r="G10" s="5"/>
      <c r="H10" s="5"/>
      <c r="I10" s="5"/>
      <c r="J10" s="5"/>
    </row>
    <row r="13" customFormat="false" ht="13.8" hidden="false" customHeight="false" outlineLevel="0" collapsed="false">
      <c r="B13" s="6" t="s">
        <v>2</v>
      </c>
    </row>
    <row r="14" customFormat="false" ht="13.8" hidden="false" customHeight="false" outlineLevel="0" collapsed="false">
      <c r="B14" s="7" t="s">
        <v>3</v>
      </c>
    </row>
    <row r="15" customFormat="false" ht="13.8" hidden="false" customHeight="false" outlineLevel="0" collapsed="false">
      <c r="B15" s="8" t="s">
        <v>4</v>
      </c>
      <c r="D15" s="9" t="s">
        <v>5</v>
      </c>
      <c r="E15" s="9"/>
      <c r="F15" s="9"/>
      <c r="G15" s="9"/>
    </row>
    <row r="16" customFormat="false" ht="12.8" hidden="false" customHeight="false" outlineLevel="0" collapsed="false">
      <c r="B16" s="10"/>
      <c r="D16" s="11" t="s">
        <v>6</v>
      </c>
      <c r="E16" s="11"/>
      <c r="F16" s="11"/>
      <c r="G16" s="11"/>
    </row>
    <row r="17" customFormat="false" ht="13.8" hidden="false" customHeight="false" outlineLevel="0" collapsed="false">
      <c r="B17" s="10"/>
      <c r="D17" s="12" t="s">
        <v>7</v>
      </c>
      <c r="E17" s="12" t="s">
        <v>8</v>
      </c>
      <c r="F17" s="13" t="n">
        <v>0.6</v>
      </c>
      <c r="G17" s="12" t="s">
        <v>9</v>
      </c>
      <c r="H17" s="14" t="n">
        <f aca="false">F17*3.28084</f>
        <v>1.968504</v>
      </c>
      <c r="I17" s="12" t="s">
        <v>10</v>
      </c>
    </row>
    <row r="18" customFormat="false" ht="13.8" hidden="false" customHeight="false" outlineLevel="0" collapsed="false">
      <c r="D18" s="12" t="s">
        <v>11</v>
      </c>
      <c r="E18" s="12" t="s">
        <v>12</v>
      </c>
      <c r="F18" s="13" t="n">
        <v>0.15</v>
      </c>
      <c r="G18" s="12" t="s">
        <v>9</v>
      </c>
      <c r="H18" s="14" t="n">
        <f aca="false">F18*3.28084</f>
        <v>0.492126</v>
      </c>
      <c r="I18" s="12" t="s">
        <v>10</v>
      </c>
      <c r="J18" s="1" t="s">
        <v>13</v>
      </c>
    </row>
    <row r="19" customFormat="false" ht="13.8" hidden="false" customHeight="false" outlineLevel="0" collapsed="false">
      <c r="D19" s="12" t="s">
        <v>14</v>
      </c>
      <c r="E19" s="12" t="s">
        <v>15</v>
      </c>
      <c r="F19" s="13" t="n">
        <v>5</v>
      </c>
      <c r="G19" s="12" t="s">
        <v>16</v>
      </c>
    </row>
    <row r="20" customFormat="false" ht="12.8" hidden="false" customHeight="false" outlineLevel="0" collapsed="false">
      <c r="D20" s="11" t="s">
        <v>17</v>
      </c>
      <c r="E20" s="11"/>
      <c r="F20" s="11"/>
      <c r="G20" s="11"/>
    </row>
    <row r="21" customFormat="false" ht="13.8" hidden="false" customHeight="false" outlineLevel="0" collapsed="false">
      <c r="D21" s="12" t="s">
        <v>18</v>
      </c>
      <c r="E21" s="12" t="s">
        <v>19</v>
      </c>
      <c r="F21" s="15" t="n">
        <v>1.8E-005</v>
      </c>
      <c r="G21" s="12" t="s">
        <v>20</v>
      </c>
      <c r="H21" s="16" t="n">
        <f aca="false">F21*0.671968994813</f>
        <v>1.2095441906634E-005</v>
      </c>
      <c r="I21" s="12" t="s">
        <v>21</v>
      </c>
    </row>
    <row r="22" customFormat="false" ht="13.8" hidden="false" customHeight="false" outlineLevel="0" collapsed="false">
      <c r="D22" s="12" t="s">
        <v>22</v>
      </c>
      <c r="E22" s="12" t="s">
        <v>23</v>
      </c>
      <c r="F22" s="13" t="n">
        <v>1.2</v>
      </c>
      <c r="G22" s="12" t="s">
        <v>24</v>
      </c>
      <c r="H22" s="17" t="n">
        <f aca="false">0.062427960576145*F22</f>
        <v>0.074913552691374</v>
      </c>
      <c r="I22" s="12" t="s">
        <v>25</v>
      </c>
    </row>
    <row r="23" customFormat="false" ht="12.8" hidden="false" customHeight="false" outlineLevel="0" collapsed="false">
      <c r="D23" s="11" t="s">
        <v>26</v>
      </c>
      <c r="E23" s="11"/>
      <c r="F23" s="11"/>
      <c r="G23" s="11"/>
    </row>
    <row r="24" customFormat="false" ht="13.8" hidden="false" customHeight="false" outlineLevel="0" collapsed="false">
      <c r="D24" s="12" t="s">
        <v>27</v>
      </c>
      <c r="E24" s="12" t="s">
        <v>28</v>
      </c>
      <c r="F24" s="13" t="n">
        <v>2500</v>
      </c>
      <c r="G24" s="12" t="s">
        <v>24</v>
      </c>
      <c r="H24" s="17" t="n">
        <f aca="false">0.06242796057614*F24</f>
        <v>156.06990144035</v>
      </c>
      <c r="I24" s="12" t="s">
        <v>25</v>
      </c>
    </row>
    <row r="25" customFormat="false" ht="13.8" hidden="false" customHeight="false" outlineLevel="0" collapsed="false">
      <c r="D25" s="12" t="s">
        <v>29</v>
      </c>
      <c r="E25" s="12" t="s">
        <v>30</v>
      </c>
      <c r="F25" s="13" t="n">
        <v>10</v>
      </c>
      <c r="G25" s="12" t="s">
        <v>31</v>
      </c>
    </row>
    <row r="26" customFormat="false" ht="12.8" hidden="false" customHeight="false" outlineLevel="0" collapsed="false">
      <c r="D26" s="11" t="s">
        <v>32</v>
      </c>
      <c r="E26" s="11"/>
      <c r="F26" s="11"/>
      <c r="G26" s="11"/>
    </row>
    <row r="27" customFormat="false" ht="13.8" hidden="false" customHeight="false" outlineLevel="0" collapsed="false">
      <c r="D27" s="12" t="s">
        <v>33</v>
      </c>
      <c r="E27" s="12"/>
      <c r="F27" s="13" t="n">
        <f aca="false">0.001144</f>
        <v>0.001144</v>
      </c>
      <c r="G27" s="12" t="s">
        <v>24</v>
      </c>
      <c r="H27" s="14" t="n">
        <f aca="false">F27/(6.479891*10^-5)</f>
        <v>17.654617955765</v>
      </c>
      <c r="I27" s="12" t="s">
        <v>34</v>
      </c>
    </row>
    <row r="28" customFormat="false" ht="13.8" hidden="false" customHeight="false" outlineLevel="0" collapsed="false">
      <c r="D28" s="12" t="s">
        <v>35</v>
      </c>
      <c r="E28" s="12" t="s">
        <v>36</v>
      </c>
      <c r="F28" s="13" t="n">
        <v>15</v>
      </c>
      <c r="G28" s="12" t="s">
        <v>37</v>
      </c>
      <c r="H28" s="14" t="n">
        <f aca="false">F28*3.28084</f>
        <v>49.2126</v>
      </c>
      <c r="I28" s="12" t="s">
        <v>38</v>
      </c>
    </row>
    <row r="30" customFormat="false" ht="12.8" hidden="false" customHeight="false" outlineLevel="0" collapsed="false">
      <c r="D30" s="9" t="s">
        <v>39</v>
      </c>
      <c r="E30" s="9"/>
      <c r="F30" s="9"/>
      <c r="G30" s="9"/>
    </row>
    <row r="31" customFormat="false" ht="13.8" hidden="false" customHeight="false" outlineLevel="0" collapsed="false">
      <c r="D31" s="12" t="s">
        <v>40</v>
      </c>
      <c r="E31" s="12" t="s">
        <v>41</v>
      </c>
      <c r="F31" s="16" t="n">
        <f aca="false">(9*H21*H18/(2*PI()*F19*H28*(H24-H22)))^0.5</f>
        <v>1.49039665089901E-005</v>
      </c>
      <c r="G31" s="12" t="s">
        <v>10</v>
      </c>
    </row>
    <row r="32" customFormat="false" ht="13.8" hidden="false" customHeight="false" outlineLevel="0" collapsed="false">
      <c r="D32" s="12"/>
      <c r="E32" s="12" t="s">
        <v>41</v>
      </c>
      <c r="F32" s="14" t="n">
        <f aca="false">F31/3.28084*1000*1000</f>
        <v>4.54272884657285</v>
      </c>
      <c r="G32" s="12" t="s">
        <v>31</v>
      </c>
    </row>
    <row r="34" customFormat="false" ht="12.8" hidden="false" customHeight="false" outlineLevel="0" collapsed="false">
      <c r="D34" s="9" t="s">
        <v>42</v>
      </c>
      <c r="E34" s="9"/>
      <c r="F34" s="9"/>
      <c r="G34" s="9"/>
    </row>
    <row r="35" customFormat="false" ht="13.8" hidden="false" customHeight="false" outlineLevel="0" collapsed="false">
      <c r="D35" s="12" t="s">
        <v>43</v>
      </c>
      <c r="E35" s="12" t="s">
        <v>44</v>
      </c>
      <c r="F35" s="14" t="n">
        <f aca="false">F25/F32</f>
        <v>2.20132002981958</v>
      </c>
      <c r="G35" s="12" t="s">
        <v>16</v>
      </c>
    </row>
    <row r="37" customFormat="false" ht="12.8" hidden="false" customHeight="false" outlineLevel="0" collapsed="false">
      <c r="D37" s="11" t="s">
        <v>45</v>
      </c>
      <c r="E37" s="11"/>
      <c r="F37" s="11"/>
      <c r="G37" s="11"/>
    </row>
    <row r="38" customFormat="false" ht="13.8" hidden="false" customHeight="false" outlineLevel="0" collapsed="false">
      <c r="D38" s="12" t="s">
        <v>46</v>
      </c>
      <c r="E38" s="12"/>
      <c r="F38" s="18" t="n">
        <f aca="false">1/(1+(1/F35)^2)</f>
        <v>0.828937303537439</v>
      </c>
      <c r="G38" s="12"/>
    </row>
    <row r="39" customFormat="false" ht="13.8" hidden="false" customHeight="false" outlineLevel="0" collapsed="false">
      <c r="D39" s="19" t="s">
        <v>47</v>
      </c>
      <c r="E39" s="19"/>
      <c r="F39" s="19"/>
      <c r="G39" s="19"/>
    </row>
    <row r="41" customFormat="false" ht="12.8" hidden="false" customHeight="false" outlineLevel="0" collapsed="false">
      <c r="D41" s="9" t="s">
        <v>48</v>
      </c>
      <c r="E41" s="9"/>
      <c r="F41" s="9"/>
      <c r="G41" s="9"/>
    </row>
    <row r="42" customFormat="false" ht="13.8" hidden="false" customHeight="false" outlineLevel="0" collapsed="false">
      <c r="D42" s="12" t="s">
        <v>49</v>
      </c>
      <c r="E42" s="12"/>
      <c r="F42" s="20" t="n">
        <f aca="false">F27*(1-F38)</f>
        <v>0.00019569572475317</v>
      </c>
      <c r="G42" s="12" t="s">
        <v>24</v>
      </c>
      <c r="H42" s="14" t="n">
        <f aca="false">F42/(6.479891*10^-5)</f>
        <v>3.02004655252951</v>
      </c>
      <c r="I42" s="12" t="s">
        <v>34</v>
      </c>
    </row>
    <row r="45" customFormat="false" ht="12.8" hidden="false" customHeight="false" outlineLevel="0" collapsed="false">
      <c r="B45" s="21" t="s">
        <v>50</v>
      </c>
    </row>
    <row r="47" customFormat="false" ht="12.8" hidden="false" customHeight="false" outlineLevel="0" collapsed="false">
      <c r="B47" s="22" t="s">
        <v>51</v>
      </c>
    </row>
    <row r="49" customFormat="false" ht="16.85" hidden="false" customHeight="true" outlineLevel="0" collapsed="false">
      <c r="B49" s="23" t="s">
        <v>52</v>
      </c>
      <c r="C49" s="23"/>
      <c r="D49" s="23"/>
      <c r="E49" s="23"/>
      <c r="F49" s="23"/>
      <c r="G49" s="23"/>
      <c r="H49" s="23"/>
      <c r="I49" s="23"/>
      <c r="J49" s="23"/>
    </row>
    <row r="51" s="3" customFormat="true" ht="12.8" hidden="false" customHeight="false" outlineLevel="0" collapsed="false">
      <c r="A51" s="2" t="s">
        <v>0</v>
      </c>
    </row>
  </sheetData>
  <sheetProtection sheet="true" password="c80a" objects="true" scenarios="true"/>
  <mergeCells count="13">
    <mergeCell ref="B3:J6"/>
    <mergeCell ref="B7:J10"/>
    <mergeCell ref="D15:G15"/>
    <mergeCell ref="D16:G16"/>
    <mergeCell ref="D20:G20"/>
    <mergeCell ref="D23:G23"/>
    <mergeCell ref="D26:G26"/>
    <mergeCell ref="D30:G30"/>
    <mergeCell ref="D34:G34"/>
    <mergeCell ref="D37:G37"/>
    <mergeCell ref="D39:G39"/>
    <mergeCell ref="D41:G41"/>
    <mergeCell ref="B49:J49"/>
  </mergeCells>
  <hyperlinks>
    <hyperlink ref="B45" r:id="rId1" display="If you spot a mistake or wish to suggest an improvement, please contact admin@powderprocess.net"/>
  </hyperlinks>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&amp;C&amp;A</oddHeader>
    <oddFooter>&amp;CPage &amp;P</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0:C20"/>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E5" activeCellId="0" sqref="E5"/>
    </sheetView>
  </sheetViews>
  <sheetFormatPr defaultColWidth="11.55078125" defaultRowHeight="12.8" zeroHeight="false" outlineLevelRow="0" outlineLevelCol="0"/>
  <sheetData>
    <row r="10" customFormat="false" ht="12.8" hidden="false" customHeight="false" outlineLevel="0" collapsed="false">
      <c r="B10" s="24" t="s">
        <v>53</v>
      </c>
      <c r="C10" s="24" t="s">
        <v>54</v>
      </c>
    </row>
    <row r="11" customFormat="false" ht="12.8" hidden="false" customHeight="false" outlineLevel="0" collapsed="false">
      <c r="B11" s="24" t="n">
        <v>0.32</v>
      </c>
      <c r="C11" s="24" t="n">
        <v>10</v>
      </c>
    </row>
    <row r="12" customFormat="false" ht="12.8" hidden="false" customHeight="false" outlineLevel="0" collapsed="false">
      <c r="B12" s="24" t="n">
        <v>0.5</v>
      </c>
      <c r="C12" s="24" t="n">
        <v>20</v>
      </c>
    </row>
    <row r="13" customFormat="false" ht="12.8" hidden="false" customHeight="false" outlineLevel="0" collapsed="false">
      <c r="B13" s="24" t="n">
        <v>0.8</v>
      </c>
      <c r="C13" s="24" t="n">
        <v>39</v>
      </c>
    </row>
    <row r="14" customFormat="false" ht="12.8" hidden="false" customHeight="false" outlineLevel="0" collapsed="false">
      <c r="B14" s="24" t="n">
        <v>0.9</v>
      </c>
      <c r="C14" s="24" t="n">
        <v>45</v>
      </c>
    </row>
    <row r="15" customFormat="false" ht="12.8" hidden="false" customHeight="false" outlineLevel="0" collapsed="false">
      <c r="B15" s="24" t="n">
        <v>1</v>
      </c>
      <c r="C15" s="24" t="n">
        <v>50</v>
      </c>
    </row>
    <row r="16" customFormat="false" ht="12.8" hidden="false" customHeight="false" outlineLevel="0" collapsed="false">
      <c r="B16" s="24" t="n">
        <v>1.5</v>
      </c>
      <c r="C16" s="24" t="n">
        <v>70</v>
      </c>
    </row>
    <row r="17" customFormat="false" ht="12.8" hidden="false" customHeight="false" outlineLevel="0" collapsed="false">
      <c r="B17" s="24" t="n">
        <v>2</v>
      </c>
      <c r="C17" s="24" t="n">
        <v>80</v>
      </c>
    </row>
    <row r="18" customFormat="false" ht="12.8" hidden="false" customHeight="false" outlineLevel="0" collapsed="false">
      <c r="B18" s="24" t="n">
        <v>3</v>
      </c>
      <c r="C18" s="24" t="n">
        <v>90</v>
      </c>
    </row>
    <row r="19" customFormat="false" ht="12.8" hidden="false" customHeight="false" outlineLevel="0" collapsed="false">
      <c r="B19" s="24" t="n">
        <v>6</v>
      </c>
      <c r="C19" s="24" t="n">
        <v>97</v>
      </c>
    </row>
    <row r="20" customFormat="false" ht="12.8" hidden="false" customHeight="false" outlineLevel="0" collapsed="false">
      <c r="B20" s="24" t="n">
        <v>10</v>
      </c>
      <c r="C20" s="24" t="n">
        <v>100</v>
      </c>
    </row>
  </sheetData>
  <sheetProtection sheet="true" password="c80a" objects="true" scenarios="true"/>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0:H13"/>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G11" activeCellId="0" sqref="G11"/>
    </sheetView>
  </sheetViews>
  <sheetFormatPr defaultColWidth="11.55078125" defaultRowHeight="12.8" zeroHeight="false" outlineLevelRow="0" outlineLevelCol="0"/>
  <sheetData>
    <row r="10" customFormat="false" ht="12.8" hidden="false" customHeight="false" outlineLevel="0" collapsed="false">
      <c r="C10" s="25" t="s">
        <v>55</v>
      </c>
      <c r="D10" s="25"/>
      <c r="E10" s="25"/>
      <c r="F10" s="25"/>
      <c r="G10" s="25"/>
      <c r="H10" s="25"/>
    </row>
    <row r="11" customFormat="false" ht="13.8" hidden="false" customHeight="false" outlineLevel="0" collapsed="false">
      <c r="B11" s="26" t="s">
        <v>56</v>
      </c>
      <c r="C11" s="13" t="n">
        <v>10</v>
      </c>
      <c r="D11" s="26" t="s">
        <v>34</v>
      </c>
      <c r="E11" s="13" t="n">
        <v>0.5</v>
      </c>
      <c r="F11" s="26" t="s">
        <v>57</v>
      </c>
      <c r="G11" s="13" t="n">
        <v>0.001</v>
      </c>
      <c r="H11" s="26" t="s">
        <v>24</v>
      </c>
    </row>
    <row r="12" customFormat="false" ht="13.8" hidden="false" customHeight="false" outlineLevel="0" collapsed="false">
      <c r="B12" s="26" t="s">
        <v>4</v>
      </c>
      <c r="C12" s="27" t="n">
        <f aca="false">C11/0.0283</f>
        <v>353.356890459364</v>
      </c>
      <c r="D12" s="26" t="s">
        <v>57</v>
      </c>
      <c r="E12" s="27" t="n">
        <f aca="false">E11*0.0283</f>
        <v>0.01415</v>
      </c>
      <c r="F12" s="26" t="s">
        <v>34</v>
      </c>
      <c r="G12" s="27" t="n">
        <f aca="false">G13/0.0283</f>
        <v>545.313016004998</v>
      </c>
      <c r="H12" s="26" t="s">
        <v>57</v>
      </c>
    </row>
    <row r="13" customFormat="false" ht="13.8" hidden="false" customHeight="false" outlineLevel="0" collapsed="false">
      <c r="B13" s="26" t="s">
        <v>4</v>
      </c>
      <c r="C13" s="27" t="n">
        <f aca="false">C11*(6.479891*10^-5)</f>
        <v>0.0006479891</v>
      </c>
      <c r="D13" s="26" t="s">
        <v>24</v>
      </c>
      <c r="E13" s="27" t="n">
        <f aca="false">E11*0.00228835191</f>
        <v>0.001144175955</v>
      </c>
      <c r="F13" s="26" t="s">
        <v>24</v>
      </c>
      <c r="G13" s="27" t="n">
        <f aca="false">G11/(6.479891*10^-5)</f>
        <v>15.4323583529414</v>
      </c>
      <c r="H13" s="26" t="s">
        <v>34</v>
      </c>
    </row>
  </sheetData>
  <sheetProtection sheet="true" password="c80a" objects="true" scenarios="true"/>
  <mergeCells count="1">
    <mergeCell ref="C10:H10"/>
  </mergeCells>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40</TotalTime>
  <Application>LibreOffice/7.3.7.2$Windows_X86_64 LibreOffice_project/e114eadc50a9ff8d8c8a0567d6da8f454beeb84f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2022-06-29T20:40:01Z</dcterms:created>
  <dc:creator/>
  <dc:description/>
  <dc:language>en-SG</dc:language>
  <cp:lastModifiedBy/>
  <dcterms:modified xsi:type="dcterms:W3CDTF">2023-08-27T10:02:44Z</dcterms:modified>
  <cp:revision>11</cp:revision>
  <dc:subject/>
  <dc:title/>
</cp:coreProperties>
</file>

<file path=docProps/custom.xml><?xml version="1.0" encoding="utf-8"?>
<Properties xmlns="http://schemas.openxmlformats.org/officeDocument/2006/custom-properties" xmlns:vt="http://schemas.openxmlformats.org/officeDocument/2006/docPropsVTypes"/>
</file>