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reen size calculation" sheetId="1" state="visible" r:id="rId3"/>
    <sheet name="Tables" sheetId="2"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<sst xmlns="http://schemas.openxmlformats.org/spreadsheetml/2006/main" count="102" uniqueCount="79">
  <si>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</si>
  <si>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</si>
  <si>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Vibrating Screen Sizing (Mining)</t>
  </si>
  <si>
    <t xml:space="preserve">To modify</t>
  </si>
  <si>
    <t xml:space="preserve">Calculated</t>
  </si>
  <si>
    <t xml:space="preserve">This calculation sheet is allowing to estimate the size of a vibrating screen required for a given feed and flowrate, applied in large screen (mining)</t>
  </si>
  <si>
    <t xml:space="preserve">Unit used : STPH is Sort Ton Per Hour, and corresponds to ~907 kg/h</t>
  </si>
  <si>
    <t xml:space="preserve">STEP 1 Feed characteristics</t>
  </si>
  <si>
    <t xml:space="preserve">Total feed flow</t>
  </si>
  <si>
    <t xml:space="preserve">STPH</t>
  </si>
  <si>
    <t xml:space="preserve">Target opening of screen</t>
  </si>
  <si>
    <t xml:space="preserve">inch</t>
  </si>
  <si>
    <t xml:space="preserve">% of feed &gt; hole opening</t>
  </si>
  <si>
    <t xml:space="preserve">% of feed &lt; half hole opening</t>
  </si>
  <si>
    <t xml:space="preserve">Bulk density</t>
  </si>
  <si>
    <t xml:space="preserve">lb/cu.ft</t>
  </si>
  <si>
    <t xml:space="preserve">STEP 2 Calculate U</t>
  </si>
  <si>
    <t xml:space="preserve">U (flowrate of material with size &lt; opening on screen)</t>
  </si>
  <si>
    <t xml:space="preserve">STEP 3 Calculate Factor A</t>
  </si>
  <si>
    <t xml:space="preserve">Factor A</t>
  </si>
  <si>
    <t xml:space="preserve">Check the sheet tables</t>
  </si>
  <si>
    <t xml:space="preserve">STEP 4 Calculate Factor B</t>
  </si>
  <si>
    <t xml:space="preserve">Factor B</t>
  </si>
  <si>
    <t xml:space="preserve">STEP 5 Calculate Factor C</t>
  </si>
  <si>
    <t xml:space="preserve">Factor C</t>
  </si>
  <si>
    <t xml:space="preserve">STEP 6 Calculate Factor D</t>
  </si>
  <si>
    <t xml:space="preserve">Screen considered</t>
  </si>
  <si>
    <t xml:space="preserve">Top deck</t>
  </si>
  <si>
    <t xml:space="preserve">Factor D</t>
  </si>
  <si>
    <t xml:space="preserve">STEP 7 Calculate Factor E</t>
  </si>
  <si>
    <t xml:space="preserve">Factor E</t>
  </si>
  <si>
    <t xml:space="preserve">Check the sheet tables, leave to 1 of no wet screening</t>
  </si>
  <si>
    <t xml:space="preserve">STEP 8 Calculate Factor F</t>
  </si>
  <si>
    <t xml:space="preserve">Factor F</t>
  </si>
  <si>
    <t xml:space="preserve">STEP 9 Calculate Factor G</t>
  </si>
  <si>
    <t xml:space="preserve">Open area with screen considered</t>
  </si>
  <si>
    <t xml:space="preserve">Reference open area from table of factor A</t>
  </si>
  <si>
    <t xml:space="preserve">Factor G</t>
  </si>
  <si>
    <t xml:space="preserve">STEP 10 Calculate Factor H</t>
  </si>
  <si>
    <t xml:space="preserve">Shape of opening considered</t>
  </si>
  <si>
    <t xml:space="preserve">Square</t>
  </si>
  <si>
    <t xml:space="preserve">STEP 11 Calculate Factor J</t>
  </si>
  <si>
    <t xml:space="preserve">Target efficiency for the screen</t>
  </si>
  <si>
    <t xml:space="preserve">Factor J</t>
  </si>
  <si>
    <t xml:space="preserve">STEP 12 Calculate the screen size required</t>
  </si>
  <si>
    <t xml:space="preserve">Screening area (ft2)</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</si>
  <si>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</si>
  <si>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</si>
  <si>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</si>
  <si>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</si>
  <si>
    <t xml:space="preserve">STEP 3 : Factor A calculation</t>
  </si>
  <si>
    <t xml:space="preserve">Step 4 : Factor B calcualtion</t>
  </si>
  <si>
    <t xml:space="preserve">Step 5 : Factor C calculation</t>
  </si>
  <si>
    <t xml:space="preserve">Step 7 : Factor E calculation</t>
  </si>
  <si>
    <t xml:space="preserve">Step 8 : Factor F calculation</t>
  </si>
  <si>
    <t xml:space="preserve">Step 11 : Factor J calculation</t>
  </si>
  <si>
    <t xml:space="preserve">Surface Square opening
(inch)</t>
  </si>
  <si>
    <t xml:space="preserve">% Open Area</t>
  </si>
  <si>
    <t xml:space="preserve">STPH Passing / sq ft
(parameter A)</t>
  </si>
  <si>
    <t xml:space="preserve">%oversize</t>
  </si>
  <si>
    <t xml:space="preserve">%halfsize</t>
  </si>
  <si>
    <t xml:space="preserve">Opening (inch)</t>
  </si>
  <si>
    <t xml:space="preserve">Efficiency considered (%)</t>
  </si>
  <si>
    <t xml:space="preserve">1/32</t>
  </si>
  <si>
    <t xml:space="preserve">1/16</t>
  </si>
  <si>
    <t xml:space="preserve">Second deck</t>
  </si>
  <si>
    <t xml:space="preserve">Short slot</t>
  </si>
  <si>
    <t xml:space="preserve">1/8</t>
  </si>
  <si>
    <t xml:space="preserve">Third deck</t>
  </si>
  <si>
    <t xml:space="preserve">Long slot</t>
  </si>
  <si>
    <t xml:space="preserve">3/16</t>
  </si>
  <si>
    <t xml:space="preserve">1/4</t>
  </si>
  <si>
    <t xml:space="preserve">3/8</t>
  </si>
  <si>
    <t xml:space="preserve">1/2</t>
  </si>
  <si>
    <t xml:space="preserve">3/4</t>
  </si>
  <si>
    <t xml:space="preserve">1</t>
  </si>
  <si>
    <t xml:space="preserve">7/8</t>
  </si>
  <si>
    <t xml:space="preserve">5/8</t>
  </si>
  <si>
    <t xml:space="preserve">3/32</t>
  </si>
</sst>
</file>

<file path=xl/styles.xml><?xml version="1.0" encoding="utf-8"?>
<styleSheet xmlns="http://schemas.openxmlformats.org/spreadsheetml/2006/main">
  <numFmts count="4">
    <numFmt numFmtId="164" formatCode="General"/>
    <numFmt numFmtId="165" formatCode="0.00%"/>
    <numFmt numFmtId="166" formatCode="0.00"/>
    <numFmt numFmtId="167" formatCode="# ?/?"/>
  </numFmts>
  <fonts count="13">
    <font>
      <sz val="10"/>
      <name val="Arial"/>
      <family val="2"/>
      <charset val="1"/>
    </font>
    <font>
      <sz val="10"/>
      <name val="Arial"/>
      <family val="0"/>
    </font>
    <font>
      <sz val="10"/>
      <name val="Arial"/>
      <family val="0"/>
    </font>
    <font>
      <sz val="10"/>
      <name val="Arial"/>
      <family val="0"/>
    </font>
    <font>
      <b val="true"/>
      <sz val="10"/>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34"/>
    </font>
    <font>
      <sz val="10"/>
      <name val="Arial"/>
      <family val="2"/>
      <charset val="134"/>
    </font>
    <font>
      <sz val="11"/>
      <color rgb="FF000000"/>
      <name val="Calibri"/>
      <family val="2"/>
      <charset val="1"/>
    </font>
    <font>
      <sz val="10"/>
      <color rgb="FF0000FF"/>
      <name val="Arial"/>
      <family val="2"/>
      <charset val="1"/>
    </font>
    <font>
      <sz val="10"/>
      <name val="Times New Roman"/>
      <family val="1"/>
      <charset val="1"/>
    </font>
    <font>
      <i val="true"/>
      <sz val="7"/>
      <name val="Times New Roman"/>
      <family val="1"/>
      <charset val="1"/>
    </font>
  </fonts>
  <fills count="6">
    <fill>
      <patternFill patternType="none"/>
    </fill>
    <fill>
      <patternFill patternType="gray125"/>
    </fill>
    <fill>
      <patternFill patternType="solid">
        <fgColor rgb="FFFF0000"/>
        <bgColor rgb="FF993300"/>
      </patternFill>
    </fill>
    <fill>
      <patternFill patternType="solid">
        <fgColor rgb="FFEBF1DE"/>
        <bgColor rgb="FFFFFFD7"/>
      </patternFill>
    </fill>
    <fill>
      <patternFill patternType="solid">
        <fgColor rgb="FFFCD5B5"/>
        <bgColor rgb="FFEBF1DE"/>
      </patternFill>
    </fill>
    <fill>
      <patternFill patternType="solid">
        <fgColor rgb="FFFFFFD7"/>
        <bgColor rgb="FFEBF1DE"/>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3" borderId="0" xfId="0" applyFont="true" applyBorder="false" applyAlignment="true" applyProtection="true">
      <alignment horizontal="general" vertical="bottom" textRotation="0" wrapText="false" indent="0" shrinkToFit="false"/>
      <protection locked="true" hidden="false"/>
    </xf>
    <xf numFmtId="164" fontId="6" fillId="4"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5" borderId="1" xfId="0" applyFont="true" applyBorder="tru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general" vertical="bottom" textRotation="0" wrapText="false" indent="0" shrinkToFit="false"/>
      <protection locked="true" hidden="false"/>
    </xf>
    <xf numFmtId="164" fontId="5" fillId="3" borderId="1" xfId="0" applyFont="true" applyBorder="true" applyAlignment="true" applyProtection="true">
      <alignment horizontal="general" vertical="bottom" textRotation="0" wrapText="false" indent="0" shrinkToFit="false"/>
      <protection locked="false" hidden="false"/>
    </xf>
    <xf numFmtId="164" fontId="9" fillId="0" borderId="1" xfId="0" applyFont="true" applyBorder="true" applyAlignment="true" applyProtection="true">
      <alignment horizontal="general" vertical="bottom" textRotation="0" wrapText="false" indent="0" shrinkToFit="false"/>
      <protection locked="true" hidden="false"/>
    </xf>
    <xf numFmtId="165" fontId="5" fillId="3" borderId="1" xfId="0" applyFont="true" applyBorder="true" applyAlignment="true" applyProtection="true">
      <alignment horizontal="general" vertical="bottom" textRotation="0" wrapText="false" indent="0" shrinkToFit="false"/>
      <protection locked="fals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6" fillId="4" borderId="1" xfId="0" applyFont="true" applyBorder="true" applyAlignment="true" applyProtection="true">
      <alignment horizontal="general" vertical="bottom" textRotation="0" wrapText="false" indent="0" shrinkToFit="false"/>
      <protection locked="true" hidden="false"/>
    </xf>
    <xf numFmtId="164" fontId="9" fillId="0" borderId="1" xfId="0" applyFont="true" applyBorder="true" applyAlignment="true" applyProtection="true">
      <alignment horizontal="general" vertical="bottom" textRotation="0" wrapText="true" indent="0" shrinkToFit="false"/>
      <protection locked="true" hidden="false"/>
    </xf>
    <xf numFmtId="166" fontId="6" fillId="4" borderId="1"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tru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bottom" textRotation="0" wrapText="true" indent="0" shrinkToFit="false"/>
      <protection locked="true" hidden="false"/>
    </xf>
    <xf numFmtId="164" fontId="0" fillId="0" borderId="1" xfId="0" applyFont="false" applyBorder="true" applyAlignment="true" applyProtection="true">
      <alignment horizontal="center" vertical="bottom" textRotation="0" wrapText="false" indent="0" shrinkToFit="false"/>
      <protection locked="true" hidden="false"/>
    </xf>
    <xf numFmtId="165" fontId="0" fillId="0" borderId="1" xfId="0" applyFont="false" applyBorder="true" applyAlignment="true" applyProtection="true">
      <alignment horizontal="center" vertical="bottom" textRotation="0" wrapText="false" indent="0" shrinkToFit="false"/>
      <protection locked="true" hidden="false"/>
    </xf>
    <xf numFmtId="165" fontId="0" fillId="0" borderId="1" xfId="0" applyFont="false" applyBorder="true" applyAlignment="true" applyProtection="true">
      <alignment horizontal="general" vertical="bottom" textRotation="0" wrapText="false" indent="0" shrinkToFit="false"/>
      <protection locked="true" hidden="false"/>
    </xf>
    <xf numFmtId="167" fontId="0" fillId="0" borderId="1" xfId="0" applyFont="false" applyBorder="true" applyAlignment="true" applyProtection="tru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BF1DE"/>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D7"/>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2"/>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F28" activeCellId="0" sqref="F28"/>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47.57"/>
    <col collapsed="false" customWidth="false" hidden="false" outlineLevel="0" max="3" min="3" style="1" width="11.52"/>
    <col collapsed="false" customWidth="true" hidden="false" outlineLevel="0" max="4" min="4" style="1" width="29"/>
    <col collapsed="false" customWidth="false" hidden="false" outlineLevel="0" max="5" min="5" style="1" width="11.52"/>
    <col collapsed="false" customWidth="true" hidden="false" outlineLevel="0" max="6" min="6" style="1" width="22.73"/>
    <col collapsed="false" customWidth="false" hidden="false" outlineLevel="0" max="8" min="7" style="1" width="11.52"/>
    <col collapsed="false" customWidth="false" hidden="false" outlineLevel="0" max="9" min="9" style="2" width="11.53"/>
    <col collapsed="false" customWidth="true" hidden="false" outlineLevel="0" max="10" min="10" style="1" width="22.4"/>
    <col collapsed="false" customWidth="true" hidden="false" outlineLevel="0" max="11" min="11" style="1" width="22.81"/>
    <col collapsed="false" customWidth="false" hidden="false" outlineLevel="0" max="15" min="12" style="2" width="11.53"/>
    <col collapsed="false" customWidth="false" hidden="false" outlineLevel="0" max="1024" min="16" style="1" width="11.52"/>
    <col collapsed="false" customWidth="false" hidden="false" outlineLevel="0" max="16384" min="1025" style="2" width="11.53"/>
  </cols>
  <sheetData>
    <row r="1" s="4" customFormat="true" ht="12.8" hidden="false" customHeight="false" outlineLevel="0" collapsed="false">
      <c r="A1" s="3" t="s">
        <v>0</v>
      </c>
      <c r="B1" s="3"/>
      <c r="C1" s="3"/>
      <c r="D1" s="3"/>
      <c r="E1" s="3"/>
      <c r="F1" s="3"/>
      <c r="G1" s="3"/>
      <c r="H1" s="3"/>
    </row>
    <row r="2" s="4" customFormat="true" ht="12.8" hidden="false" customHeight="false" outlineLevel="0" collapsed="false">
      <c r="A2" s="3" t="s">
        <v>1</v>
      </c>
      <c r="B2" s="3"/>
      <c r="C2" s="3"/>
      <c r="D2" s="3"/>
      <c r="E2" s="3"/>
      <c r="F2" s="3"/>
      <c r="G2" s="3"/>
      <c r="H2" s="3"/>
    </row>
    <row r="4" customFormat="false" ht="13.8" hidden="false" customHeight="false" outlineLevel="0" collapsed="false">
      <c r="A4" s="5" t="s">
        <v>2</v>
      </c>
      <c r="C4" s="6" t="s">
        <v>3</v>
      </c>
      <c r="D4" s="7" t="s">
        <v>4</v>
      </c>
    </row>
    <row r="5" customFormat="false" ht="13.8" hidden="false" customHeight="false" outlineLevel="0" collapsed="false">
      <c r="A5" s="5"/>
      <c r="C5" s="8"/>
      <c r="D5" s="9"/>
    </row>
    <row r="6" customFormat="false" ht="13.8" hidden="false" customHeight="false" outlineLevel="0" collapsed="false">
      <c r="A6" s="5" t="s">
        <v>5</v>
      </c>
      <c r="C6" s="8"/>
      <c r="D6" s="9"/>
    </row>
    <row r="7" customFormat="false" ht="13.8" hidden="false" customHeight="false" outlineLevel="0" collapsed="false">
      <c r="A7" s="5"/>
      <c r="C7" s="8"/>
      <c r="D7" s="9"/>
    </row>
    <row r="8" customFormat="false" ht="13.8" hidden="false" customHeight="false" outlineLevel="0" collapsed="false">
      <c r="A8" s="5"/>
      <c r="B8" s="1" t="s">
        <v>6</v>
      </c>
      <c r="C8" s="8"/>
      <c r="D8" s="9"/>
    </row>
    <row r="9" customFormat="false" ht="13.8" hidden="false" customHeight="false" outlineLevel="0" collapsed="false">
      <c r="A9" s="5"/>
      <c r="C9" s="8"/>
      <c r="D9" s="9"/>
    </row>
    <row r="10" customFormat="false" ht="12.8" hidden="false" customHeight="false" outlineLevel="0" collapsed="false">
      <c r="A10" s="5"/>
      <c r="B10" s="10" t="s">
        <v>7</v>
      </c>
      <c r="C10" s="10"/>
      <c r="D10" s="10"/>
    </row>
    <row r="11" customFormat="false" ht="13.8" hidden="false" customHeight="false" outlineLevel="0" collapsed="false">
      <c r="A11" s="5"/>
      <c r="B11" s="11" t="s">
        <v>8</v>
      </c>
      <c r="C11" s="12" t="n">
        <v>300</v>
      </c>
      <c r="D11" s="13" t="s">
        <v>9</v>
      </c>
    </row>
    <row r="12" customFormat="false" ht="13.8" hidden="false" customHeight="false" outlineLevel="0" collapsed="false">
      <c r="A12" s="5"/>
      <c r="B12" s="11" t="s">
        <v>10</v>
      </c>
      <c r="C12" s="12" t="n">
        <v>1</v>
      </c>
      <c r="D12" s="13" t="s">
        <v>11</v>
      </c>
    </row>
    <row r="13" customFormat="false" ht="13.8" hidden="false" customHeight="false" outlineLevel="0" collapsed="false">
      <c r="A13" s="5"/>
      <c r="B13" s="11" t="s">
        <v>12</v>
      </c>
      <c r="C13" s="14" t="n">
        <v>0.15</v>
      </c>
      <c r="D13" s="13"/>
    </row>
    <row r="14" customFormat="false" ht="13.8" hidden="false" customHeight="false" outlineLevel="0" collapsed="false">
      <c r="A14" s="5"/>
      <c r="B14" s="11" t="s">
        <v>13</v>
      </c>
      <c r="C14" s="14" t="n">
        <v>0.6</v>
      </c>
      <c r="D14" s="13"/>
    </row>
    <row r="15" customFormat="false" ht="13.8" hidden="false" customHeight="false" outlineLevel="0" collapsed="false">
      <c r="A15" s="5"/>
      <c r="B15" s="11" t="s">
        <v>14</v>
      </c>
      <c r="C15" s="12" t="n">
        <v>100</v>
      </c>
      <c r="D15" s="13" t="s">
        <v>15</v>
      </c>
    </row>
    <row r="16" customFormat="false" ht="13.8" hidden="false" customHeight="false" outlineLevel="0" collapsed="false">
      <c r="A16" s="5"/>
      <c r="C16" s="8"/>
      <c r="D16" s="9"/>
    </row>
    <row r="17" customFormat="false" ht="12.8" hidden="false" customHeight="false" outlineLevel="0" collapsed="false">
      <c r="B17" s="10" t="s">
        <v>16</v>
      </c>
      <c r="C17" s="10"/>
      <c r="D17" s="10"/>
    </row>
    <row r="18" customFormat="false" ht="13.8" hidden="false" customHeight="false" outlineLevel="0" collapsed="false">
      <c r="B18" s="15" t="s">
        <v>17</v>
      </c>
      <c r="C18" s="16" t="n">
        <f aca="false">C11*(1-C13)</f>
        <v>255</v>
      </c>
      <c r="D18" s="15" t="s">
        <v>9</v>
      </c>
    </row>
    <row r="20" customFormat="false" ht="12.8" hidden="false" customHeight="false" outlineLevel="0" collapsed="false">
      <c r="B20" s="10" t="s">
        <v>18</v>
      </c>
      <c r="C20" s="10"/>
      <c r="D20" s="10"/>
    </row>
    <row r="21" customFormat="false" ht="13.8" hidden="false" customHeight="false" outlineLevel="0" collapsed="false">
      <c r="B21" s="11" t="s">
        <v>19</v>
      </c>
      <c r="C21" s="12" t="n">
        <v>3.56</v>
      </c>
      <c r="D21" s="13" t="s">
        <v>20</v>
      </c>
    </row>
    <row r="23" customFormat="false" ht="12.8" hidden="false" customHeight="false" outlineLevel="0" collapsed="false">
      <c r="B23" s="10" t="s">
        <v>21</v>
      </c>
      <c r="C23" s="10"/>
      <c r="D23" s="10"/>
    </row>
    <row r="24" customFormat="false" ht="13.8" hidden="false" customHeight="false" outlineLevel="0" collapsed="false">
      <c r="B24" s="11" t="s">
        <v>22</v>
      </c>
      <c r="C24" s="12" t="n">
        <v>1.08</v>
      </c>
      <c r="D24" s="13" t="s">
        <v>20</v>
      </c>
    </row>
    <row r="26" customFormat="false" ht="12.8" hidden="false" customHeight="false" outlineLevel="0" collapsed="false">
      <c r="B26" s="10" t="s">
        <v>23</v>
      </c>
      <c r="C26" s="10"/>
      <c r="D26" s="10"/>
    </row>
    <row r="27" customFormat="false" ht="13.8" hidden="false" customHeight="false" outlineLevel="0" collapsed="false">
      <c r="B27" s="11" t="s">
        <v>24</v>
      </c>
      <c r="C27" s="12" t="n">
        <v>1.4</v>
      </c>
      <c r="D27" s="13" t="s">
        <v>20</v>
      </c>
    </row>
    <row r="29" customFormat="false" ht="12.8" hidden="false" customHeight="false" outlineLevel="0" collapsed="false">
      <c r="B29" s="10" t="s">
        <v>25</v>
      </c>
      <c r="C29" s="10"/>
      <c r="D29" s="10"/>
    </row>
    <row r="30" customFormat="false" ht="13.8" hidden="false" customHeight="false" outlineLevel="0" collapsed="false">
      <c r="B30" s="11" t="s">
        <v>26</v>
      </c>
      <c r="C30" s="12" t="s">
        <v>27</v>
      </c>
      <c r="D30" s="13"/>
    </row>
    <row r="31" customFormat="false" ht="13.8" hidden="false" customHeight="false" outlineLevel="0" collapsed="false">
      <c r="B31" s="15" t="s">
        <v>28</v>
      </c>
      <c r="C31" s="16" t="n">
        <f aca="false">IF(C30="Top deck",1,IF(C30="Second deck",0.9,0.8))</f>
        <v>1</v>
      </c>
      <c r="D31" s="15"/>
    </row>
    <row r="33" customFormat="false" ht="12.8" hidden="false" customHeight="false" outlineLevel="0" collapsed="false">
      <c r="B33" s="10" t="s">
        <v>29</v>
      </c>
      <c r="C33" s="10"/>
      <c r="D33" s="10"/>
    </row>
    <row r="34" customFormat="false" ht="24.05" hidden="false" customHeight="false" outlineLevel="0" collapsed="false">
      <c r="B34" s="11" t="s">
        <v>30</v>
      </c>
      <c r="C34" s="12" t="n">
        <v>1</v>
      </c>
      <c r="D34" s="17" t="s">
        <v>31</v>
      </c>
    </row>
    <row r="36" customFormat="false" ht="12.8" hidden="false" customHeight="false" outlineLevel="0" collapsed="false">
      <c r="B36" s="10" t="s">
        <v>32</v>
      </c>
      <c r="C36" s="10"/>
      <c r="D36" s="10"/>
    </row>
    <row r="37" customFormat="false" ht="13.8" hidden="false" customHeight="false" outlineLevel="0" collapsed="false">
      <c r="B37" s="11" t="s">
        <v>33</v>
      </c>
      <c r="C37" s="12" t="n">
        <v>1</v>
      </c>
      <c r="D37" s="13" t="s">
        <v>20</v>
      </c>
    </row>
    <row r="39" customFormat="false" ht="12.8" hidden="false" customHeight="false" outlineLevel="0" collapsed="false">
      <c r="B39" s="10" t="s">
        <v>34</v>
      </c>
      <c r="C39" s="10"/>
      <c r="D39" s="10"/>
    </row>
    <row r="40" customFormat="false" ht="13.8" hidden="false" customHeight="false" outlineLevel="0" collapsed="false">
      <c r="B40" s="11" t="s">
        <v>35</v>
      </c>
      <c r="C40" s="12" t="n">
        <v>0.64</v>
      </c>
      <c r="D40" s="13"/>
    </row>
    <row r="41" customFormat="false" ht="13.8" hidden="false" customHeight="false" outlineLevel="0" collapsed="false">
      <c r="B41" s="11" t="s">
        <v>36</v>
      </c>
      <c r="C41" s="12" t="n">
        <v>0.64</v>
      </c>
      <c r="D41" s="13"/>
    </row>
    <row r="42" customFormat="false" ht="13.8" hidden="false" customHeight="false" outlineLevel="0" collapsed="false">
      <c r="B42" s="11" t="s">
        <v>37</v>
      </c>
      <c r="C42" s="12" t="n">
        <f aca="false">C40/C41</f>
        <v>1</v>
      </c>
      <c r="D42" s="13" t="s">
        <v>20</v>
      </c>
    </row>
    <row r="44" customFormat="false" ht="12.8" hidden="false" customHeight="false" outlineLevel="0" collapsed="false">
      <c r="B44" s="10" t="s">
        <v>38</v>
      </c>
      <c r="C44" s="10"/>
      <c r="D44" s="10"/>
    </row>
    <row r="45" customFormat="false" ht="13.8" hidden="false" customHeight="false" outlineLevel="0" collapsed="false">
      <c r="B45" s="11" t="s">
        <v>39</v>
      </c>
      <c r="C45" s="12" t="s">
        <v>40</v>
      </c>
      <c r="D45" s="13"/>
    </row>
    <row r="46" customFormat="false" ht="13.8" hidden="false" customHeight="false" outlineLevel="0" collapsed="false">
      <c r="B46" s="15" t="s">
        <v>28</v>
      </c>
      <c r="C46" s="16" t="n">
        <f aca="false">IF(C45="Square",1,IF(C45="Short slot",1.15,1.2))</f>
        <v>1</v>
      </c>
      <c r="D46" s="15"/>
    </row>
    <row r="48" customFormat="false" ht="12.8" hidden="false" customHeight="false" outlineLevel="0" collapsed="false">
      <c r="B48" s="10" t="s">
        <v>41</v>
      </c>
      <c r="C48" s="10"/>
      <c r="D48" s="10"/>
    </row>
    <row r="49" customFormat="false" ht="13.8" hidden="false" customHeight="false" outlineLevel="0" collapsed="false">
      <c r="B49" s="11" t="s">
        <v>42</v>
      </c>
      <c r="C49" s="14" t="n">
        <v>0.95</v>
      </c>
      <c r="D49" s="13"/>
    </row>
    <row r="50" customFormat="false" ht="13.8" hidden="false" customHeight="false" outlineLevel="0" collapsed="false">
      <c r="B50" s="11" t="s">
        <v>43</v>
      </c>
      <c r="C50" s="12" t="n">
        <v>1</v>
      </c>
      <c r="D50" s="13" t="s">
        <v>20</v>
      </c>
    </row>
    <row r="52" customFormat="false" ht="12.8" hidden="false" customHeight="false" outlineLevel="0" collapsed="false">
      <c r="B52" s="10" t="s">
        <v>44</v>
      </c>
      <c r="C52" s="10"/>
      <c r="D52" s="10"/>
    </row>
    <row r="53" customFormat="false" ht="13.8" hidden="false" customHeight="false" outlineLevel="0" collapsed="false">
      <c r="B53" s="11" t="s">
        <v>45</v>
      </c>
      <c r="C53" s="18" t="n">
        <f aca="false">C18/(C21*C24*C27*C31*C34*C37*C42*C46*C50)</f>
        <v>47.3738184412342</v>
      </c>
      <c r="D53" s="13"/>
    </row>
    <row r="56" customFormat="false" ht="12.8" hidden="false" customHeight="false" outlineLevel="0" collapsed="false">
      <c r="B56" s="19" t="s">
        <v>46</v>
      </c>
    </row>
    <row r="58" customFormat="false" ht="12.8" hidden="false" customHeight="false" outlineLevel="0" collapsed="false">
      <c r="B58" s="20" t="s">
        <v>47</v>
      </c>
    </row>
    <row r="60" customFormat="false" ht="16.85" hidden="false" customHeight="true" outlineLevel="0" collapsed="false">
      <c r="B60" s="21" t="s">
        <v>48</v>
      </c>
      <c r="C60" s="21"/>
      <c r="D60" s="21"/>
      <c r="E60" s="21"/>
      <c r="F60" s="21"/>
      <c r="G60" s="21"/>
      <c r="H60" s="21"/>
      <c r="I60" s="21"/>
      <c r="J60" s="21"/>
    </row>
    <row r="62" s="4" customFormat="true" ht="12.8" hidden="false" customHeight="false" outlineLevel="0" collapsed="false">
      <c r="A62" s="3" t="s">
        <v>49</v>
      </c>
    </row>
  </sheetData>
  <sheetProtection sheet="true" password="c80a" objects="true" scenarios="true"/>
  <mergeCells count="13">
    <mergeCell ref="B10:D10"/>
    <mergeCell ref="B17:D17"/>
    <mergeCell ref="B20:D20"/>
    <mergeCell ref="B23:D23"/>
    <mergeCell ref="B26:D26"/>
    <mergeCell ref="B29:D29"/>
    <mergeCell ref="B33:D33"/>
    <mergeCell ref="B36:D36"/>
    <mergeCell ref="B39:D39"/>
    <mergeCell ref="B44:D44"/>
    <mergeCell ref="B48:D48"/>
    <mergeCell ref="B52:D52"/>
    <mergeCell ref="B60:J60"/>
  </mergeCells>
  <dataValidations count="2">
    <dataValidation allowBlank="true" errorStyle="stop" operator="equal" showDropDown="false" showErrorMessage="true" showInputMessage="false" sqref="C30" type="list">
      <formula1>Tables!$X$11:$X$13</formula1>
      <formula2>0</formula2>
    </dataValidation>
    <dataValidation allowBlank="true" errorStyle="stop" operator="equal" showDropDown="false" showErrorMessage="true" showInputMessage="false" sqref="C45" type="list">
      <formula1>Tables!$Z$11:$Z$13</formula1>
      <formula2>0</formula2>
    </dataValidation>
  </dataValidations>
  <hyperlinks>
    <hyperlink ref="B56" r:id="rId1" display="If you spot a mistake or wish to suggest an improvement, please contact admin@powderprocess.net"/>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9:Z3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B5" activeCellId="0" sqref="B5"/>
    </sheetView>
  </sheetViews>
  <sheetFormatPr defaultColWidth="11.53515625" defaultRowHeight="12.8" zeroHeight="false" outlineLevelRow="0" outlineLevelCol="0"/>
  <cols>
    <col collapsed="false" customWidth="true" hidden="false" outlineLevel="0" max="4" min="4" style="1" width="14.52"/>
  </cols>
  <sheetData>
    <row r="9" customFormat="false" ht="12.8" hidden="false" customHeight="false" outlineLevel="0" collapsed="false">
      <c r="B9" s="22" t="s">
        <v>50</v>
      </c>
      <c r="C9" s="22"/>
      <c r="D9" s="22"/>
      <c r="F9" s="23" t="s">
        <v>51</v>
      </c>
      <c r="G9" s="23"/>
      <c r="I9" s="0" t="s">
        <v>52</v>
      </c>
      <c r="L9" s="23" t="s">
        <v>53</v>
      </c>
      <c r="M9" s="23"/>
      <c r="O9" s="23" t="s">
        <v>54</v>
      </c>
      <c r="P9" s="23"/>
      <c r="R9" s="0" t="s">
        <v>55</v>
      </c>
    </row>
    <row r="10" customFormat="false" ht="46.65" hidden="false" customHeight="false" outlineLevel="0" collapsed="false">
      <c r="B10" s="24" t="s">
        <v>56</v>
      </c>
      <c r="C10" s="24" t="s">
        <v>57</v>
      </c>
      <c r="D10" s="24" t="s">
        <v>58</v>
      </c>
      <c r="F10" s="15" t="s">
        <v>59</v>
      </c>
      <c r="G10" s="15" t="s">
        <v>22</v>
      </c>
      <c r="I10" s="15" t="s">
        <v>60</v>
      </c>
      <c r="J10" s="15" t="s">
        <v>24</v>
      </c>
      <c r="L10" s="15" t="s">
        <v>61</v>
      </c>
      <c r="M10" s="15" t="s">
        <v>30</v>
      </c>
      <c r="O10" s="15" t="s">
        <v>15</v>
      </c>
      <c r="P10" s="15" t="s">
        <v>33</v>
      </c>
      <c r="R10" s="15" t="s">
        <v>62</v>
      </c>
      <c r="S10" s="15" t="s">
        <v>43</v>
      </c>
    </row>
    <row r="11" customFormat="false" ht="12.8" hidden="false" customHeight="false" outlineLevel="0" collapsed="false">
      <c r="B11" s="25" t="n">
        <v>4</v>
      </c>
      <c r="C11" s="26" t="n">
        <v>0.75</v>
      </c>
      <c r="D11" s="25" t="n">
        <v>7.69</v>
      </c>
      <c r="F11" s="15" t="n">
        <v>5</v>
      </c>
      <c r="G11" s="15" t="n">
        <v>1.21</v>
      </c>
      <c r="I11" s="15" t="n">
        <v>0</v>
      </c>
      <c r="J11" s="15" t="n">
        <v>0.4</v>
      </c>
      <c r="L11" s="15" t="s">
        <v>63</v>
      </c>
      <c r="M11" s="15" t="n">
        <v>1</v>
      </c>
      <c r="O11" s="15" t="n">
        <v>150</v>
      </c>
      <c r="P11" s="15" t="n">
        <v>1.5</v>
      </c>
      <c r="R11" s="27" t="n">
        <v>0.95</v>
      </c>
      <c r="S11" s="15" t="n">
        <v>1</v>
      </c>
      <c r="X11" s="1" t="s">
        <v>27</v>
      </c>
      <c r="Z11" s="1" t="s">
        <v>40</v>
      </c>
    </row>
    <row r="12" customFormat="false" ht="12.8" hidden="false" customHeight="false" outlineLevel="0" collapsed="false">
      <c r="B12" s="28" t="n">
        <v>3.5</v>
      </c>
      <c r="C12" s="26" t="n">
        <v>0.77</v>
      </c>
      <c r="D12" s="25" t="n">
        <v>7.03</v>
      </c>
      <c r="F12" s="15" t="n">
        <v>10</v>
      </c>
      <c r="G12" s="15" t="n">
        <v>1.13</v>
      </c>
      <c r="I12" s="15" t="n">
        <v>5</v>
      </c>
      <c r="J12" s="15" t="n">
        <v>0.45</v>
      </c>
      <c r="L12" s="15" t="s">
        <v>64</v>
      </c>
      <c r="M12" s="15" t="n">
        <v>1.25</v>
      </c>
      <c r="O12" s="15" t="n">
        <v>125</v>
      </c>
      <c r="P12" s="15" t="n">
        <v>1.25</v>
      </c>
      <c r="R12" s="27" t="n">
        <v>0.9</v>
      </c>
      <c r="S12" s="15" t="n">
        <v>1.15</v>
      </c>
      <c r="X12" s="1" t="s">
        <v>65</v>
      </c>
      <c r="Z12" s="1" t="s">
        <v>66</v>
      </c>
    </row>
    <row r="13" customFormat="false" ht="12.8" hidden="false" customHeight="false" outlineLevel="0" collapsed="false">
      <c r="B13" s="25" t="n">
        <v>3</v>
      </c>
      <c r="C13" s="26" t="n">
        <v>0.74</v>
      </c>
      <c r="D13" s="25" t="n">
        <v>6.17</v>
      </c>
      <c r="F13" s="15" t="n">
        <v>15</v>
      </c>
      <c r="G13" s="15" t="n">
        <v>1.08</v>
      </c>
      <c r="I13" s="15" t="n">
        <v>10</v>
      </c>
      <c r="J13" s="15" t="n">
        <v>0.5</v>
      </c>
      <c r="L13" s="15" t="s">
        <v>67</v>
      </c>
      <c r="M13" s="15" t="n">
        <v>2</v>
      </c>
      <c r="O13" s="15" t="n">
        <v>100</v>
      </c>
      <c r="P13" s="15" t="n">
        <v>1</v>
      </c>
      <c r="R13" s="27" t="n">
        <v>0.85</v>
      </c>
      <c r="S13" s="15" t="n">
        <v>1.35</v>
      </c>
      <c r="X13" s="1" t="s">
        <v>68</v>
      </c>
      <c r="Z13" s="1" t="s">
        <v>69</v>
      </c>
    </row>
    <row r="14" customFormat="false" ht="12.8" hidden="false" customHeight="false" outlineLevel="0" collapsed="false">
      <c r="B14" s="28" t="n">
        <v>2.75</v>
      </c>
      <c r="C14" s="26" t="n">
        <v>0.74</v>
      </c>
      <c r="D14" s="25" t="n">
        <v>5.85</v>
      </c>
      <c r="F14" s="15" t="n">
        <v>20</v>
      </c>
      <c r="G14" s="15" t="n">
        <v>1.02</v>
      </c>
      <c r="I14" s="15" t="n">
        <v>15</v>
      </c>
      <c r="J14" s="15" t="n">
        <v>0.55</v>
      </c>
      <c r="L14" s="15" t="s">
        <v>70</v>
      </c>
      <c r="M14" s="15" t="n">
        <v>2.5</v>
      </c>
      <c r="O14" s="15" t="n">
        <v>90</v>
      </c>
      <c r="P14" s="15" t="n">
        <v>0.9</v>
      </c>
      <c r="R14" s="27" t="n">
        <v>0.8</v>
      </c>
      <c r="S14" s="15" t="n">
        <v>1.5</v>
      </c>
    </row>
    <row r="15" customFormat="false" ht="12.8" hidden="false" customHeight="false" outlineLevel="0" collapsed="false">
      <c r="B15" s="28" t="n">
        <v>2.5</v>
      </c>
      <c r="C15" s="26" t="n">
        <v>0.72</v>
      </c>
      <c r="D15" s="25" t="n">
        <v>5.52</v>
      </c>
      <c r="F15" s="15" t="n">
        <v>25</v>
      </c>
      <c r="G15" s="15" t="n">
        <v>1</v>
      </c>
      <c r="I15" s="15" t="n">
        <v>20</v>
      </c>
      <c r="J15" s="15" t="n">
        <v>0.6</v>
      </c>
      <c r="L15" s="15" t="s">
        <v>71</v>
      </c>
      <c r="M15" s="15" t="n">
        <v>2</v>
      </c>
      <c r="O15" s="15" t="n">
        <v>80</v>
      </c>
      <c r="P15" s="15" t="n">
        <v>0.8</v>
      </c>
      <c r="R15" s="27" t="n">
        <v>0.75</v>
      </c>
      <c r="S15" s="15" t="n">
        <v>1.7</v>
      </c>
    </row>
    <row r="16" customFormat="false" ht="12.8" hidden="false" customHeight="false" outlineLevel="0" collapsed="false">
      <c r="B16" s="25" t="n">
        <v>2</v>
      </c>
      <c r="C16" s="26" t="n">
        <v>0.71</v>
      </c>
      <c r="D16" s="25" t="n">
        <v>4.9</v>
      </c>
      <c r="F16" s="15" t="n">
        <v>30</v>
      </c>
      <c r="G16" s="15" t="n">
        <v>0.96</v>
      </c>
      <c r="I16" s="15" t="n">
        <v>25</v>
      </c>
      <c r="J16" s="15" t="n">
        <v>0.7</v>
      </c>
      <c r="L16" s="15" t="s">
        <v>72</v>
      </c>
      <c r="M16" s="15" t="n">
        <v>1.75</v>
      </c>
      <c r="O16" s="15" t="n">
        <v>75</v>
      </c>
      <c r="P16" s="15" t="n">
        <v>0.75</v>
      </c>
      <c r="R16" s="27" t="n">
        <v>0.7</v>
      </c>
      <c r="S16" s="15" t="n">
        <v>1.9</v>
      </c>
    </row>
    <row r="17" customFormat="false" ht="12.8" hidden="false" customHeight="false" outlineLevel="0" collapsed="false">
      <c r="B17" s="28" t="n">
        <v>1.75</v>
      </c>
      <c r="C17" s="26" t="n">
        <v>0.68</v>
      </c>
      <c r="D17" s="25" t="n">
        <v>4.51</v>
      </c>
      <c r="F17" s="15" t="n">
        <v>35</v>
      </c>
      <c r="G17" s="15" t="n">
        <v>0.92</v>
      </c>
      <c r="I17" s="15" t="n">
        <v>30</v>
      </c>
      <c r="J17" s="15" t="n">
        <v>0.8</v>
      </c>
      <c r="L17" s="15" t="s">
        <v>73</v>
      </c>
      <c r="M17" s="15" t="n">
        <v>1.4</v>
      </c>
      <c r="O17" s="15" t="n">
        <v>70</v>
      </c>
      <c r="P17" s="15" t="n">
        <v>0.7</v>
      </c>
    </row>
    <row r="18" customFormat="false" ht="12.8" hidden="false" customHeight="false" outlineLevel="0" collapsed="false">
      <c r="B18" s="28" t="n">
        <v>1.5</v>
      </c>
      <c r="C18" s="26" t="n">
        <v>0.69</v>
      </c>
      <c r="D18" s="25" t="n">
        <v>4.2</v>
      </c>
      <c r="F18" s="15" t="n">
        <v>40</v>
      </c>
      <c r="G18" s="15" t="n">
        <v>0.88</v>
      </c>
      <c r="I18" s="15" t="n">
        <v>35</v>
      </c>
      <c r="J18" s="15" t="n">
        <v>0.9</v>
      </c>
      <c r="L18" s="15" t="s">
        <v>74</v>
      </c>
      <c r="M18" s="15" t="n">
        <v>1.3</v>
      </c>
      <c r="O18" s="15" t="n">
        <v>60</v>
      </c>
      <c r="P18" s="15" t="n">
        <v>0.6</v>
      </c>
    </row>
    <row r="19" customFormat="false" ht="12.8" hidden="false" customHeight="false" outlineLevel="0" collapsed="false">
      <c r="B19" s="28" t="n">
        <v>1.25</v>
      </c>
      <c r="C19" s="26" t="n">
        <v>0.66</v>
      </c>
      <c r="D19" s="25" t="n">
        <v>3.89</v>
      </c>
      <c r="F19" s="15" t="n">
        <v>45</v>
      </c>
      <c r="G19" s="15" t="n">
        <v>0.84</v>
      </c>
      <c r="I19" s="15" t="n">
        <v>40</v>
      </c>
      <c r="J19" s="15" t="n">
        <v>1</v>
      </c>
      <c r="L19" s="15" t="s">
        <v>75</v>
      </c>
      <c r="M19" s="15" t="n">
        <v>1.25</v>
      </c>
      <c r="O19" s="15" t="n">
        <v>50</v>
      </c>
      <c r="P19" s="15" t="n">
        <v>0.5</v>
      </c>
    </row>
    <row r="20" customFormat="false" ht="12.8" hidden="false" customHeight="false" outlineLevel="0" collapsed="false">
      <c r="B20" s="25" t="n">
        <v>1</v>
      </c>
      <c r="C20" s="26" t="n">
        <v>0.64</v>
      </c>
      <c r="D20" s="25" t="n">
        <v>3.56</v>
      </c>
      <c r="F20" s="15" t="n">
        <v>50</v>
      </c>
      <c r="G20" s="15" t="n">
        <v>0.79</v>
      </c>
      <c r="I20" s="15" t="n">
        <v>45</v>
      </c>
      <c r="J20" s="15" t="n">
        <v>1.1</v>
      </c>
      <c r="O20" s="15" t="n">
        <v>30</v>
      </c>
      <c r="P20" s="15" t="n">
        <v>0.3</v>
      </c>
    </row>
    <row r="21" customFormat="false" ht="12.8" hidden="false" customHeight="false" outlineLevel="0" collapsed="false">
      <c r="B21" s="25" t="s">
        <v>76</v>
      </c>
      <c r="C21" s="26" t="n">
        <v>0.63</v>
      </c>
      <c r="D21" s="25" t="n">
        <v>3.38</v>
      </c>
      <c r="F21" s="15" t="n">
        <v>55</v>
      </c>
      <c r="G21" s="15" t="n">
        <v>0.75</v>
      </c>
      <c r="I21" s="15" t="n">
        <v>50</v>
      </c>
      <c r="J21" s="15" t="n">
        <v>1.2</v>
      </c>
    </row>
    <row r="22" customFormat="false" ht="12.8" hidden="false" customHeight="false" outlineLevel="0" collapsed="false">
      <c r="B22" s="25" t="s">
        <v>74</v>
      </c>
      <c r="C22" s="26" t="n">
        <v>0.61</v>
      </c>
      <c r="D22" s="25" t="n">
        <v>3.08</v>
      </c>
      <c r="F22" s="15" t="n">
        <v>60</v>
      </c>
      <c r="G22" s="15" t="n">
        <v>0.7</v>
      </c>
      <c r="I22" s="15" t="n">
        <v>55</v>
      </c>
      <c r="J22" s="15" t="n">
        <v>1.3</v>
      </c>
    </row>
    <row r="23" customFormat="false" ht="12.8" hidden="false" customHeight="false" outlineLevel="0" collapsed="false">
      <c r="B23" s="25" t="s">
        <v>77</v>
      </c>
      <c r="C23" s="26" t="n">
        <v>0.59</v>
      </c>
      <c r="D23" s="25" t="n">
        <v>2.82</v>
      </c>
      <c r="F23" s="15" t="n">
        <v>65</v>
      </c>
      <c r="G23" s="15" t="n">
        <v>0.66</v>
      </c>
      <c r="I23" s="15" t="n">
        <v>60</v>
      </c>
      <c r="J23" s="15" t="n">
        <v>1.4</v>
      </c>
    </row>
    <row r="24" customFormat="false" ht="12.8" hidden="false" customHeight="false" outlineLevel="0" collapsed="false">
      <c r="B24" s="25" t="s">
        <v>73</v>
      </c>
      <c r="C24" s="26" t="n">
        <v>0.54</v>
      </c>
      <c r="D24" s="25" t="n">
        <v>2.47</v>
      </c>
      <c r="F24" s="15" t="n">
        <v>70</v>
      </c>
      <c r="G24" s="15" t="n">
        <v>0.62</v>
      </c>
      <c r="I24" s="15" t="n">
        <v>65</v>
      </c>
      <c r="J24" s="15" t="n">
        <v>1.55</v>
      </c>
    </row>
    <row r="25" customFormat="false" ht="12.8" hidden="false" customHeight="false" outlineLevel="0" collapsed="false">
      <c r="B25" s="25" t="s">
        <v>72</v>
      </c>
      <c r="C25" s="26" t="n">
        <v>0.51</v>
      </c>
      <c r="D25" s="25" t="n">
        <v>2.08</v>
      </c>
      <c r="F25" s="15" t="n">
        <v>75</v>
      </c>
      <c r="G25" s="15" t="n">
        <v>0.58</v>
      </c>
      <c r="I25" s="15" t="n">
        <v>70</v>
      </c>
      <c r="J25" s="15" t="n">
        <v>1.7</v>
      </c>
    </row>
    <row r="26" customFormat="false" ht="12.8" hidden="false" customHeight="false" outlineLevel="0" collapsed="false">
      <c r="B26" s="25" t="s">
        <v>71</v>
      </c>
      <c r="C26" s="26" t="n">
        <v>0.46</v>
      </c>
      <c r="D26" s="25" t="n">
        <v>1.6</v>
      </c>
      <c r="F26" s="15" t="n">
        <v>80</v>
      </c>
      <c r="G26" s="15" t="n">
        <v>0.53</v>
      </c>
      <c r="I26" s="15" t="n">
        <v>75</v>
      </c>
      <c r="J26" s="15" t="n">
        <v>1.85</v>
      </c>
    </row>
    <row r="27" customFormat="false" ht="12.8" hidden="false" customHeight="false" outlineLevel="0" collapsed="false">
      <c r="B27" s="25" t="s">
        <v>70</v>
      </c>
      <c r="C27" s="26" t="n">
        <v>0.45</v>
      </c>
      <c r="D27" s="25" t="n">
        <v>1.27</v>
      </c>
      <c r="F27" s="15" t="n">
        <v>85</v>
      </c>
      <c r="G27" s="15" t="n">
        <v>0.5</v>
      </c>
      <c r="I27" s="15" t="n">
        <v>80</v>
      </c>
      <c r="J27" s="15" t="n">
        <v>2</v>
      </c>
    </row>
    <row r="28" customFormat="false" ht="12.8" hidden="false" customHeight="false" outlineLevel="0" collapsed="false">
      <c r="B28" s="25" t="s">
        <v>67</v>
      </c>
      <c r="C28" s="26" t="n">
        <v>0.4</v>
      </c>
      <c r="D28" s="25" t="n">
        <v>0.95</v>
      </c>
      <c r="F28" s="15" t="n">
        <v>90</v>
      </c>
      <c r="G28" s="15" t="n">
        <v>0.46</v>
      </c>
      <c r="I28" s="15" t="n">
        <v>85</v>
      </c>
      <c r="J28" s="15" t="n">
        <v>2.2</v>
      </c>
    </row>
    <row r="29" customFormat="false" ht="12.8" hidden="false" customHeight="false" outlineLevel="0" collapsed="false">
      <c r="B29" s="25" t="s">
        <v>78</v>
      </c>
      <c r="C29" s="26" t="n">
        <v>0.45</v>
      </c>
      <c r="D29" s="25" t="n">
        <v>0.76</v>
      </c>
      <c r="F29" s="15" t="n">
        <v>95</v>
      </c>
      <c r="G29" s="15" t="n">
        <v>0.33</v>
      </c>
      <c r="I29" s="15" t="n">
        <v>90</v>
      </c>
      <c r="J29" s="15" t="n">
        <v>2.4</v>
      </c>
    </row>
    <row r="30" customFormat="false" ht="12.8" hidden="false" customHeight="false" outlineLevel="0" collapsed="false">
      <c r="B30" s="25" t="s">
        <v>64</v>
      </c>
      <c r="C30" s="26" t="n">
        <v>0.37</v>
      </c>
      <c r="D30" s="25" t="n">
        <v>0.58</v>
      </c>
    </row>
    <row r="31" customFormat="false" ht="12.8" hidden="false" customHeight="false" outlineLevel="0" collapsed="false">
      <c r="B31" s="25" t="s">
        <v>63</v>
      </c>
      <c r="C31" s="26" t="n">
        <v>0.41</v>
      </c>
      <c r="D31" s="25" t="n">
        <v>0.39</v>
      </c>
    </row>
  </sheetData>
  <sheetProtection sheet="true" password="c80a" objects="true" scenarios="true"/>
  <mergeCells count="4">
    <mergeCell ref="B9:D9"/>
    <mergeCell ref="F9:G9"/>
    <mergeCell ref="L9:M9"/>
    <mergeCell ref="O9:P9"/>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176</TotalTime>
  <Application>LibreOffice/24.8.5.2$Windows_X86_64 LibreOffice_project/fddf2685c70b461e7832239a0162a77216259f22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2025-04-07T21:38:58Z</dcterms:created>
  <dc:creator/>
  <dc:description/>
  <dc:language>en-SG</dc:language>
  <cp:lastModifiedBy/>
  <dcterms:modified xsi:type="dcterms:W3CDTF">2025-04-12T14:23:34Z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